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DPGF" sheetId="1" state="visible" r:id="rId2"/>
  </sheets>
  <definedNames>
    <definedName function="false" hidden="false" localSheetId="0" name="_xlnm.Print_Area" vbProcedure="false">CDPGF!$A$1:$J$88</definedName>
    <definedName function="false" hidden="false" localSheetId="0" name="_xlnm.Print_Titles" vbProcedure="false">CDPGF!$1:$9</definedName>
    <definedName function="false" hidden="false" name="Bordereau" vbProcedure="false">#REF!</definedName>
    <definedName function="false" hidden="false" name="coef" vbProcedure="false">#REF!</definedName>
    <definedName function="false" hidden="false" name="diam" vbProcedure="false">#REF!</definedName>
    <definedName function="false" hidden="false" name="DIAMETRE" vbProcedure="false">#REF!</definedName>
    <definedName function="false" hidden="false" name="Excel_BuiltIn_Print_Area_1_1" vbProcedure="false">"$#REF !.$A$1:$F$128"</definedName>
    <definedName function="false" hidden="false" name="Excel_BuiltIn_Print_Area_1_1___0" vbProcedure="false">"$#REF !.$A$1:$F$127"</definedName>
    <definedName function="false" hidden="false" name="Excel_BuiltIn_Print_Area_2" vbProcedure="false">#REF!</definedName>
    <definedName function="false" hidden="false" name="Excel_BuiltIn_Print_Area_2_1" vbProcedure="false">"$#REF !.$A$1:$F$37"</definedName>
    <definedName function="false" hidden="false" name="Excel_BuiltIn_Print_Area_2_1___0" vbProcedure="false">"$#REF !.$A$1:$F$36"</definedName>
    <definedName function="false" hidden="false" name="Excel_BuiltIn_Print_Area_3" vbProcedure="false">#REF!</definedName>
    <definedName function="false" hidden="false" name="Excel_BuiltIn_Print_Area_3_1" vbProcedure="false">#REF!</definedName>
    <definedName function="false" hidden="false" name="Excel_BuiltIn_Print_Area_4" vbProcedure="false">#REF!</definedName>
    <definedName function="false" hidden="false" name="Excel_BuiltIn_Print_Area_4_1" vbProcedure="false">#REF!</definedName>
    <definedName function="false" hidden="false" name="Excel_BuiltIn_Print_Area_5_1" vbProcedure="false">#REF!</definedName>
    <definedName function="false" hidden="false" name="Excel_BuiltIn_Print_Titles_1" vbProcedure="false">#REF!</definedName>
    <definedName function="false" hidden="false" name="Excel_BuiltIn_Print_Titles_1_1" vbProcedure="false">"$#REF !.$A$2:$IV$3"</definedName>
    <definedName function="false" hidden="false" name="Excel_BuiltIn_Print_Titles_8" vbProcedure="false">#REF!</definedName>
    <definedName function="false" hidden="false" name="FirstRow" vbProcedure="false">IF(ISNA(MATCH(ROW(),RowAfterpgbrk,1)),1,MATCH(ROW(),RowAfterpgbrk,1)+1)&lt;&gt;IF(ISNA(MATCH(ROW()-1,RowAfterpgbrk,1)),1,MATCH(ROW()-1,RowAfterpgbrk,1)+1)</definedName>
    <definedName function="false" hidden="false" name="RowAfterpgbrk" vbProcedure="false">NA()</definedName>
    <definedName function="false" hidden="false" name="LastRow" vbProcedure="false">IF(ISNA(MATCH(ROW(),RowAfterpgbrk,1)),1,MATCH(ROW(),RowAfterpgbrk,1)+1)&lt;&gt;IF(ISNA(MATCH(ROW()+1,RowAfterpgbrk,1)),1,MATCH(ROW()+1,RowAfterpgbrk,1)+1)</definedName>
    <definedName function="false" hidden="false" name="PageOfPages" vbProcedure="false">"Page "&amp;IF(ISNA(MATCH(ROW(),RowAfterpgbrk,1)),1,MATCH(ROW(),RowAfterpgbrk,1)+1)&amp;" / "&amp;TotPageCount+0*NOW()</definedName>
    <definedName function="false" hidden="false" name="TotPageCount" vbProcedure="false">NA()</definedName>
    <definedName function="false" hidden="false" name="ref" vbProcedure="false">#REF!</definedName>
    <definedName function="false" hidden="false" name="ThisPage" vbProcedure="false">IF(ISNA(MATCH(ROW(),RowAfterpgbrk,1)),1,MATCH(ROW(),RowAfterpgbrk,1)+1)</definedName>
    <definedName function="false" hidden="false" name="__xlfn_AGGREGATE" vbProcedure="false">NA()</definedName>
    <definedName function="false" hidden="false" name="__xlfn_FINV" vbProcedure="false">NA()</definedName>
    <definedName function="false" hidden="false" localSheetId="0" name="Excel_BuiltIn_Print_Area" vbProcedure="false">CDPGF!$A$1:$J$97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<sst xmlns="http://schemas.openxmlformats.org/spreadsheetml/2006/main" count="268" uniqueCount="160">
  <si>
    <t xml:space="preserve">C.D.P.G.F.</t>
  </si>
  <si>
    <t xml:space="preserve">Date</t>
  </si>
  <si>
    <t xml:space="preserve">CDPGF</t>
  </si>
  <si>
    <t xml:space="preserve">Expéditeur</t>
  </si>
  <si>
    <t xml:space="preserve">Destinataire</t>
  </si>
  <si>
    <t xml:space="preserve">Chantier</t>
  </si>
  <si>
    <t xml:space="preserve">Ind.B</t>
  </si>
  <si>
    <t xml:space="preserve">M.Christophe DEVAUD</t>
  </si>
  <si>
    <t xml:space="preserve">SIP ST-PAUL REHABILITATION DU CENTRE DES FINANCES PUBLIQUES</t>
  </si>
  <si>
    <t xml:space="preserve">LOTS :</t>
  </si>
  <si>
    <t xml:space="preserve">TCE </t>
  </si>
  <si>
    <t xml:space="preserve">Phase : </t>
  </si>
  <si>
    <t xml:space="preserve">PRO/DCE</t>
  </si>
  <si>
    <t xml:space="preserve">Réf
</t>
  </si>
  <si>
    <t xml:space="preserve">Désignation</t>
  </si>
  <si>
    <t xml:space="preserve">U</t>
  </si>
  <si>
    <t xml:space="preserve">QUANTITE MOE</t>
  </si>
  <si>
    <t xml:space="preserve">QUANTITE ENTREPRISE</t>
  </si>
  <si>
    <t xml:space="preserve">P.U. H.T</t>
  </si>
  <si>
    <t xml:space="preserve">MONTANT H.T.</t>
  </si>
  <si>
    <t xml:space="preserve">Réf CCAP</t>
  </si>
  <si>
    <t xml:space="preserve">LOT 01 – DEMOLITION </t>
  </si>
  <si>
    <t xml:space="preserve">À DEPOSER + EVACUATION EN DECHETERIE SPECIALISEE</t>
  </si>
  <si>
    <t xml:space="preserve">DEMOL.08</t>
  </si>
  <si>
    <t xml:space="preserve">Lot 02</t>
  </si>
  <si>
    <r>
      <rPr>
        <sz val="8"/>
        <rFont val="Century Gothic"/>
        <family val="2"/>
        <charset val="1"/>
      </rPr>
      <t xml:space="preserve">Cloisons vitrées aluminium ; dim: L = 2,91ml + 2,82ml + 1,52ml) x HT 1,20m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</si>
  <si>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m²</t>
  </si>
  <si>
    <t xml:space="preserve">DEMOL.13</t>
  </si>
  <si>
    <t xml:space="preserve">Lot 06</t>
  </si>
  <si>
    <r>
      <rPr>
        <sz val="8"/>
        <rFont val="Century Gothic"/>
        <family val="2"/>
        <charset val="1"/>
      </rPr>
      <t xml:space="preserve">Dépose les appareillages sanitaires du WC public </t>
    </r>
    <r>
      <rPr>
        <b val="true"/>
        <sz val="8"/>
        <rFont val="Century Gothic"/>
        <family val="2"/>
        <charset val="1"/>
      </rPr>
      <t xml:space="preserve">(LOT PLOMBERIE)</t>
    </r>
  </si>
  <si>
    <t xml:space="preserve">Forfait</t>
  </si>
  <si>
    <t xml:space="preserve">DEMOL.01</t>
  </si>
  <si>
    <t xml:space="preserve">Lot 08</t>
  </si>
  <si>
    <r>
      <rPr>
        <sz val="8"/>
        <rFont val="Century Gothic"/>
        <family val="2"/>
        <charset val="1"/>
      </rPr>
      <t xml:space="preserve">Dépose bloc porte coulissante en applique ; dim. 1200x2100ht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</si>
  <si>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u</t>
  </si>
  <si>
    <t xml:space="preserve">DEMOL.02</t>
  </si>
  <si>
    <r>
      <rPr>
        <sz val="8"/>
        <rFont val="Century Gothic"/>
        <family val="2"/>
        <charset val="1"/>
      </rPr>
      <t xml:space="preserve">Dépose bloc porte pleine en bois ; dim: 1000x2100ht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</si>
  <si>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DEMOL.07</t>
  </si>
  <si>
    <r>
      <rPr>
        <sz val="8"/>
        <rFont val="Century Gothic"/>
        <family val="2"/>
        <charset val="1"/>
      </rPr>
      <t xml:space="preserve">Dépose comptoir en bois ; L = 7,82ml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</si>
  <si>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ens</t>
  </si>
  <si>
    <t xml:space="preserve">DEMOL.09</t>
  </si>
  <si>
    <r>
      <rPr>
        <sz val="8"/>
        <rFont val="Century Gothic"/>
        <family val="2"/>
        <charset val="1"/>
      </rPr>
      <t xml:space="preserve">Dépose paravent ; dim: L = 1,95ml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</si>
  <si>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DEMOL.10</t>
  </si>
  <si>
    <r>
      <rPr>
        <sz val="8"/>
        <rFont val="Century Gothic"/>
        <family val="2"/>
        <charset val="1"/>
      </rPr>
      <t xml:space="preserve">Dépose comptoir d'accueil en bois ; 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</si>
  <si>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DEMOL.14</t>
  </si>
  <si>
    <r>
      <rPr>
        <sz val="8"/>
        <rFont val="Century Gothic"/>
        <family val="2"/>
        <charset val="1"/>
      </rPr>
      <t xml:space="preserve">Dépose les cloisons + les habillages en bois (Espace impression)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</si>
  <si>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DEMOL.15</t>
  </si>
  <si>
    <t xml:space="preserve">DEMOL.03</t>
  </si>
  <si>
    <r>
      <rPr>
        <sz val="8"/>
        <rFont val="Century Gothic"/>
        <family val="2"/>
        <charset val="1"/>
      </rPr>
      <t xml:space="preserve">Dépose cloisons de séparation (BOX 2) ; dim: L1 = 2.91ml x  HT = 2,50m </t>
    </r>
    <r>
      <rPr>
        <b val="true"/>
        <sz val="8"/>
        <rFont val="Century Gothic"/>
        <family val="2"/>
        <charset val="1"/>
      </rPr>
      <t xml:space="preserve">(LOT GROS-ŒUVRE)</t>
    </r>
  </si>
  <si>
    <t xml:space="preserve">DEMOL.04a</t>
  </si>
  <si>
    <r>
      <rPr>
        <sz val="8"/>
        <rFont val="Century Gothic"/>
        <family val="2"/>
        <charset val="1"/>
      </rPr>
      <t xml:space="preserve">Dépose cloisons de séparation (BUREAU 2) ; dim: L2 = 2.91ml x  HT = 2,50m </t>
    </r>
    <r>
      <rPr>
        <b val="true"/>
        <sz val="8"/>
        <rFont val="Century Gothic"/>
        <family val="2"/>
        <charset val="1"/>
      </rPr>
      <t xml:space="preserve">(LOT GROS-ŒUVRE)</t>
    </r>
  </si>
  <si>
    <t xml:space="preserve">DEMOL.04b</t>
  </si>
  <si>
    <r>
      <rPr>
        <sz val="8"/>
        <rFont val="Century Gothic"/>
        <family val="2"/>
        <charset val="1"/>
      </rPr>
      <t xml:space="preserve">Dépose cloisons de séparation (BUREAU 3) ; dim: L3 = 1,10ml x  HT = 2,50m </t>
    </r>
    <r>
      <rPr>
        <b val="true"/>
        <sz val="8"/>
        <rFont val="Century Gothic"/>
        <family val="2"/>
        <charset val="1"/>
      </rPr>
      <t xml:space="preserve">(LOT GROS-ŒUVRE)</t>
    </r>
  </si>
  <si>
    <t xml:space="preserve">DEMOL.05</t>
  </si>
  <si>
    <r>
      <rPr>
        <sz val="8"/>
        <rFont val="Century Gothic"/>
        <family val="2"/>
        <charset val="1"/>
      </rPr>
      <t xml:space="preserve">Dépose cloisons de séparation (BOX 4) ; dim: L4 = (2,75ml + 1,95ml) x  HT = 2,50m </t>
    </r>
    <r>
      <rPr>
        <b val="true"/>
        <sz val="8"/>
        <rFont val="Century Gothic"/>
        <family val="2"/>
        <charset val="1"/>
      </rPr>
      <t xml:space="preserve">(LOT GROS-ŒUVRE)</t>
    </r>
  </si>
  <si>
    <t xml:space="preserve">DEMOL.06</t>
  </si>
  <si>
    <r>
      <rPr>
        <sz val="8"/>
        <rFont val="Century Gothic"/>
        <family val="2"/>
        <charset val="1"/>
      </rPr>
      <t xml:space="preserve">Dépose cloisons de séparation (BOX 5) ; dim: L5 = (2,75ml + 1,90ml) x  HT = 2,50m</t>
    </r>
    <r>
      <rPr>
        <b val="true"/>
        <sz val="8"/>
        <rFont val="Century Gothic"/>
        <family val="2"/>
        <charset val="1"/>
      </rPr>
      <t xml:space="preserve"> (LOT GROS-ŒUVRE)</t>
    </r>
  </si>
  <si>
    <t xml:space="preserve">DEMOL.11</t>
  </si>
  <si>
    <r>
      <rPr>
        <sz val="8"/>
        <rFont val="Century Gothic"/>
        <family val="2"/>
        <charset val="1"/>
      </rPr>
      <t xml:space="preserve">Dépose cloisons de séparation (Borne Libre service) ; dim: L6 = 4,60ml x  HT = 2,50m </t>
    </r>
    <r>
      <rPr>
        <b val="true"/>
        <sz val="8"/>
        <rFont val="Century Gothic"/>
        <family val="2"/>
        <charset val="1"/>
      </rPr>
      <t xml:space="preserve">(LOT GROS-ŒUVRE)</t>
    </r>
  </si>
  <si>
    <t xml:space="preserve">DEMOL.12</t>
  </si>
  <si>
    <r>
      <rPr>
        <sz val="8"/>
        <rFont val="Century Gothic"/>
        <family val="2"/>
        <charset val="1"/>
      </rPr>
      <t xml:space="preserve">Démolir mur béton (pour agrandissement passage de porte); dim: L = 0.55ml </t>
    </r>
    <r>
      <rPr>
        <b val="true"/>
        <sz val="8"/>
        <rFont val="Century Gothic"/>
        <family val="2"/>
        <charset val="1"/>
      </rPr>
      <t xml:space="preserve">(LOT GROS-ŒUVRE)</t>
    </r>
  </si>
  <si>
    <t xml:space="preserve">Montant Hors Taxes - TRAVAUX DE DEMOLITION</t>
  </si>
  <si>
    <t xml:space="preserve">LOT 02 – TOUT CORPS D'ETAT </t>
  </si>
  <si>
    <t xml:space="preserve">REA.06</t>
  </si>
  <si>
    <r>
      <rPr>
        <sz val="8"/>
        <rFont val="Century Gothic"/>
        <family val="2"/>
        <charset val="1"/>
      </rPr>
      <t xml:space="preserve">Cloison vitrée  (BOX RECEPTION) : L = 1,60m ; Ht = 2.30m; Fourniture &amp; pose d'un ensemble menuisé vitré "EM6"     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</si>
  <si>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REA.07</t>
  </si>
  <si>
    <r>
      <rPr>
        <sz val="8"/>
        <rFont val="Century Gothic"/>
        <family val="2"/>
        <charset val="1"/>
      </rPr>
      <t xml:space="preserve">Cloison vitrée + porte vitrée 83 (BOX RECEPTION) : L = 2.90m ; Ht = 2.30m; Fourniture &amp; pose d'un ensemble menuisé vitré "EM1" composé d'une porte aluminium Clarit PV 930x210ht (cm) + imposte vitrée fixée sur montant aluminium (dimension totale x230ht cm) - serrure à cylindre + film déco ou dépoli en bande sur vitrage. Virage securit. Yc adaptation de la menuiserie à la cloison vitrée. Yc quincaillerie, visseries et finitions et toutes sujétions de pose.    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</si>
  <si>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REA.08</t>
  </si>
  <si>
    <r>
      <rPr>
        <sz val="8"/>
        <rFont val="Century Gothic"/>
        <family val="2"/>
        <charset val="1"/>
      </rPr>
      <t xml:space="preserve">Cloison vitrée (BOX RECEPTION) : L = 1.90m ; Ht = 2.50m ; Fourniture &amp; pose d'un ensemble menuisé vitré "EM1"  Virage securit. Yc adaptation de la menuiserie à la cloison vitrée. Yc quincaillerie, visseries et finitions et toutes sujétions de pose.    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</si>
  <si>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ens.</t>
  </si>
  <si>
    <t xml:space="preserve">REA.09</t>
  </si>
  <si>
    <r>
      <rPr>
        <sz val="8"/>
        <rFont val="Century Gothic"/>
        <family val="2"/>
        <charset val="1"/>
      </rPr>
      <t xml:space="preserve">Cloison vitrée + porte vitrée 83 (BUREAU 2) : L = 2.90m ; Ht = 2.50m; Fourniture &amp; pose d'un ensemble menuisé vitré "EM2" composé d'une porte aluminium Clarit PV 830x210ht (cm) + imposte vitrée fixée sur montant aluminium (dimension totale x250ht cm) - serrure à cylindre + film déco ou dépoli en bande sur vitrage. Virage securit. Yc adaptation de la menuiserie à la cloison vitrée. Yc quincaillerie, visseries et finitions et toutes sujétions de pose.    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</si>
  <si>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REA.10</t>
  </si>
  <si>
    <r>
      <rPr>
        <sz val="8"/>
        <rFont val="Century Gothic"/>
        <family val="2"/>
        <charset val="1"/>
      </rPr>
      <t xml:space="preserve">Cloison vitrée + porte vitrée 83 (BUREAU 3) : L = 1,10m ; Ht = 2.50m; Fourniture &amp; pose d'un ensemble menuisé vitré "EM3" composé d'une porte aluminium Clarit PV 830x210ht (cm) + imposte vitrée fixée sur montant aluminium (dimension totale x250ht cm) - serrure à cylindre + digicode + film déco ou dépoli en bande sur vitrage. Virage securit. Yc adaptation de la menuiserie à la cloison vitrée.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</si>
  <si>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REA.11</t>
  </si>
  <si>
    <r>
      <rPr>
        <sz val="8"/>
        <rFont val="Century Gothic"/>
        <family val="2"/>
        <charset val="1"/>
      </rPr>
      <t xml:space="preserve">Cloison vitrée + porte vitrée 83 (RECEPTION 1) : L = 1,50m ; Ht = 2.50m; Fourniture &amp; pose d'un ensemble menuisé vitré "EM4" composé d'une porte aluminium Clarit PV 830x210ht (cm) + imposte vitrée fixée sur montant aluminium (dimension totale x250ht cm) - serrure à cylindre + film déco ou dépoli en bande sur vitrage. Virage securit. Yc adaptation de la menuiserie à la cloison vitrée. Yc quincaillerie, visseries et finitions et toutes sujétions de pose.    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</si>
  <si>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REA.12</t>
  </si>
  <si>
    <r>
      <rPr>
        <sz val="8"/>
        <rFont val="Century Gothic"/>
        <family val="2"/>
        <charset val="1"/>
      </rPr>
      <t xml:space="preserve">Cloison vitrée + porte vitrée 83 (RECEPTION 2) : L = 2,90m ; Ht = 2.50m; Fourniture &amp; pose d'un ensemble menuisé vitré "EM5" composé d'une porte aluminium Clarit PV 830x210ht (cm) + imposte vitrée fixée sur montant aluminium (dimension totale x250ht cm) - serrure à cylindre + film déco ou dépoli en bande sur vitrage. Virage securit. Yc adaptation de la menuiserie à la cloison vitrée. Yc quincaillerie, visseries et finitions et toutes sujétions de pose.     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</si>
  <si>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REA.13</t>
  </si>
  <si>
    <r>
      <rPr>
        <sz val="8"/>
        <rFont val="Century Gothic"/>
        <family val="2"/>
        <charset val="1"/>
      </rPr>
      <t xml:space="preserve">Cloison vitrée sur allège (CAISSE 1) : L1 = 1,80m ; Ht = 1,50m; Fourniture &amp; pose de cloison vitrée "CV1"  Virage securit. Yc adaptation de la menuiserie à la cloison vitrée.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</si>
  <si>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REA.14</t>
  </si>
  <si>
    <r>
      <rPr>
        <sz val="8"/>
        <rFont val="Century Gothic"/>
        <family val="2"/>
        <charset val="1"/>
      </rPr>
      <t xml:space="preserve">Cloison vitrée sur allège (CAISSE PMR) : L = 1,10m ; Ht = 1,80m; Fourniture &amp; pose de cloison vitrée "CV2"  Virage securit. Yc adaptation de la menuiserie à la cloison vitrée.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</si>
  <si>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REA.15</t>
  </si>
  <si>
    <r>
      <rPr>
        <sz val="8"/>
        <rFont val="Century Gothic"/>
        <family val="2"/>
        <charset val="1"/>
      </rPr>
      <t xml:space="preserve">Cloison vitrée sur allège (BOX) : L = 0,90m ; Ht = 2,20m; Fourniture &amp; pose de cloison vitrée "CV5"  Virage securit. Yc adaptation de la menuiserie à la cloison vitrée. Yc quincaillerie, visseries et finitions et toutes sujétions de pose.     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</si>
  <si>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REA.16</t>
  </si>
  <si>
    <r>
      <rPr>
        <sz val="8"/>
        <rFont val="Century Gothic"/>
        <family val="2"/>
        <charset val="1"/>
      </rPr>
      <t xml:space="preserve">Cloison vitrée sur allège (RECEPTIONS) : L = 1,50m ; Ht = 2,20m; Fourniture &amp; pose de cloison vitrée "CV4"  Virage securit. Yc adaptation de la menuiserie à la cloison vitrée.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</si>
  <si>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REA.17a</t>
  </si>
  <si>
    <r>
      <rPr>
        <sz val="8"/>
        <rFont val="Century Gothic"/>
        <family val="2"/>
        <charset val="1"/>
      </rPr>
      <t xml:space="preserve">Cloison vitrée + porte vitrée 83 (BUREAU ENCADRANT A+) : L = 1,45m ; Ht = 2.50m; Fourniture &amp; pose d'un ensemble menuisé vitré "EM5" composé d'une porte aluminium Clarit PV 830x210ht (cm) + imposte vitrée fixée sur montant aluminium (dimension totale x250ht cm) - serrure à cylindre + film déco ou dépoli en bande sur vitrage. Virage securit. Yc adaptation de la menuiserie à la cloison vitrée.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</si>
  <si>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REA.17b</t>
  </si>
  <si>
    <r>
      <rPr>
        <sz val="8"/>
        <rFont val="Century Gothic"/>
        <family val="2"/>
        <charset val="1"/>
      </rPr>
      <t xml:space="preserve">Porte vitrée 83 sécurit (BUREAU ENCADRANT A+) Fourniture &amp; pose d'un ensemble menuisé vitré "PV" composé d'une porte aluminium Clarit PV 830x210ht (cm) - serrure à cylindre + film déco ou dépoli en bande sur vitrage. Virage securit. Yc adaptation de la menuiserie à la cloison vitrée.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</si>
  <si>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REA.20a</t>
  </si>
  <si>
    <r>
      <rPr>
        <sz val="8"/>
        <rFont val="Century Gothic"/>
        <family val="2"/>
        <charset val="1"/>
      </rPr>
      <t xml:space="preserve">Porte vitrée 83 tirant droite (BUREAU RDV); Fourniture &amp; pose d'un ensemble menuisé vitré "PV" composé d'une porte aluminium Clarit PV 830x210ht (cm) - serrure à cylindre + film déco ou dépoli en bande sur vitrage. Virage securit. Yc adaptation de la menuiserie à la cloison vitrée.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</si>
  <si>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REA.20b</t>
  </si>
  <si>
    <r>
      <rPr>
        <sz val="8"/>
        <rFont val="Century Gothic"/>
        <family val="2"/>
        <charset val="1"/>
      </rPr>
      <t xml:space="preserve">Porte vitrée 83 tirant gauche (BUREAU RDV); Fourniture &amp; pose d'un ensemble menuisé vitré "PV" composé d'une porte aluminium Clarit PV 830x210ht (cm) - serrure à cylindre + film déco ou dépoli en bande sur vitrage. Virage securit. Yc adaptation de la menuiserie à la cloison vitrée.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</si>
  <si>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REA.20c</t>
  </si>
  <si>
    <r>
      <rPr>
        <sz val="8"/>
        <rFont val="Century Gothic"/>
        <family val="2"/>
        <charset val="1"/>
      </rPr>
      <t xml:space="preserve">Porte vitrée 93 (BOX 01 PMR); Fourniture &amp; pose d'un ensemble menuisé vitré "PV" composé d'une porte aluminium Clarit PV 930x210ht (cm) - serrure à cylindre + film déco ou dépoli en bande sur vitrage. Virage securit. Yc adaptation de la menuiserie à la cloison vitrée. Yc quincaillerie, visseries et finitions et toutes sujétions de pose.      </t>
    </r>
    <r>
      <rPr>
        <b val="true"/>
        <sz val="8"/>
        <rFont val="Century Gothic"/>
        <family val="2"/>
        <charset val="1"/>
      </rPr>
      <t xml:space="preserve">(LOT MENUISERIE ALUMINIUM)</t>
    </r>
  </si>
  <si>
    <t xml:space="preserve">REA.05a</t>
  </si>
  <si>
    <t xml:space="preserve">Lot 03</t>
  </si>
  <si>
    <r>
      <rPr>
        <sz val="8"/>
        <rFont val="Century Gothic"/>
        <family val="2"/>
        <charset val="1"/>
      </rPr>
      <t xml:space="preserve">Cloison en placo (RECEPTION) : L = 2,20m ; Ht = 2.30m </t>
    </r>
    <r>
      <rPr>
        <b val="true"/>
        <sz val="8"/>
        <rFont val="Century Gothic"/>
        <family val="2"/>
        <charset val="1"/>
      </rPr>
      <t xml:space="preserve">(LOT CLOISON / FAUX-PLAFOND)</t>
    </r>
  </si>
  <si>
    <t xml:space="preserve">REA.05b</t>
  </si>
  <si>
    <r>
      <rPr>
        <sz val="8"/>
        <rFont val="Century Gothic"/>
        <family val="2"/>
        <charset val="1"/>
      </rPr>
      <t xml:space="preserve">Cloison en placo (BUREAU ENCADRANT A+) : L = 4,60m ; Ht = 2.30m </t>
    </r>
    <r>
      <rPr>
        <b val="true"/>
        <sz val="8"/>
        <rFont val="Century Gothic"/>
        <family val="2"/>
        <charset val="1"/>
      </rPr>
      <t xml:space="preserve">(LOT CLOISON / FAUX-PLAFOND)</t>
    </r>
  </si>
  <si>
    <t xml:space="preserve">REA.21a</t>
  </si>
  <si>
    <r>
      <rPr>
        <sz val="8"/>
        <rFont val="Century Gothic"/>
        <family val="2"/>
        <charset val="1"/>
      </rPr>
      <t xml:space="preserve">Fourniture &amp; pose de faux-plafond en dalle 600x600 std  (ACCUEIL / PAIMENT COMPTOIR) </t>
    </r>
    <r>
      <rPr>
        <b val="true"/>
        <sz val="8"/>
        <rFont val="Century Gothic"/>
        <family val="2"/>
        <charset val="1"/>
      </rPr>
      <t xml:space="preserve">(LOT CLOISON / FP)</t>
    </r>
  </si>
  <si>
    <t xml:space="preserve">REA.21b</t>
  </si>
  <si>
    <r>
      <rPr>
        <sz val="8"/>
        <rFont val="Century Gothic"/>
        <family val="2"/>
        <charset val="1"/>
      </rPr>
      <t xml:space="preserve">Fourniture &amp; pose de faux-plafond en dalle 600x600 acoustique  (ACCUEIL ) </t>
    </r>
    <r>
      <rPr>
        <b val="true"/>
        <sz val="8"/>
        <rFont val="Century Gothic"/>
        <family val="2"/>
        <charset val="1"/>
      </rPr>
      <t xml:space="preserve">(LOT CLOISON / FP)</t>
    </r>
  </si>
  <si>
    <t xml:space="preserve">REA.01a</t>
  </si>
  <si>
    <t xml:space="preserve">Lot 04</t>
  </si>
  <si>
    <r>
      <rPr>
        <sz val="8"/>
        <rFont val="Century Gothic"/>
        <family val="2"/>
        <charset val="1"/>
      </rPr>
      <t xml:space="preserve">Reprises carrelage (comptoir accueil d'entrée) </t>
    </r>
    <r>
      <rPr>
        <b val="true"/>
        <sz val="8"/>
        <rFont val="Century Gothic"/>
        <family val="2"/>
        <charset val="1"/>
      </rPr>
      <t xml:space="preserve">(LOT REVETEMENT DE SOL)</t>
    </r>
  </si>
  <si>
    <t xml:space="preserve">REA.01b</t>
  </si>
  <si>
    <r>
      <rPr>
        <sz val="8"/>
        <rFont val="Century Gothic"/>
        <family val="2"/>
        <charset val="1"/>
      </rPr>
      <t xml:space="preserve">Reprises carrelage (Box 3/4/5) </t>
    </r>
    <r>
      <rPr>
        <b val="true"/>
        <sz val="8"/>
        <rFont val="Century Gothic"/>
        <family val="2"/>
        <charset val="1"/>
      </rPr>
      <t xml:space="preserve">(LOT REVETEMENT DE SOL)</t>
    </r>
  </si>
  <si>
    <t xml:space="preserve">REA.01c</t>
  </si>
  <si>
    <r>
      <rPr>
        <sz val="8"/>
        <rFont val="Century Gothic"/>
        <family val="2"/>
        <charset val="1"/>
      </rPr>
      <t xml:space="preserve">Reprises carrelage (Espace 3) </t>
    </r>
    <r>
      <rPr>
        <b val="true"/>
        <sz val="8"/>
        <rFont val="Century Gothic"/>
        <family val="2"/>
        <charset val="1"/>
      </rPr>
      <t xml:space="preserve">(LOT REVETEMENT DE SOL)</t>
    </r>
  </si>
  <si>
    <t xml:space="preserve">REA.22</t>
  </si>
  <si>
    <r>
      <rPr>
        <sz val="8"/>
        <rFont val="Century Gothic"/>
        <family val="2"/>
        <charset val="1"/>
      </rPr>
      <t xml:space="preserve">Fourniture &amp; pose de carrelage imitation bois (ILOTS ACCUEIL) </t>
    </r>
    <r>
      <rPr>
        <b val="true"/>
        <sz val="8"/>
        <rFont val="Century Gothic"/>
        <family val="2"/>
        <charset val="1"/>
      </rPr>
      <t xml:space="preserve">(LOT REVETEMENT DE SOL)</t>
    </r>
  </si>
  <si>
    <t xml:space="preserve">REA.23</t>
  </si>
  <si>
    <t xml:space="preserve">Lot 05</t>
  </si>
  <si>
    <r>
      <rPr>
        <sz val="8"/>
        <rFont val="Century Gothic"/>
        <family val="2"/>
        <charset val="1"/>
      </rPr>
      <t xml:space="preserve">Mise en peinture des zones concernées par les travaux </t>
    </r>
    <r>
      <rPr>
        <b val="true"/>
        <sz val="8"/>
        <rFont val="Century Gothic"/>
        <family val="2"/>
        <charset val="1"/>
      </rPr>
      <t xml:space="preserve">(LOT PEINTURE)</t>
    </r>
  </si>
  <si>
    <r>
      <rPr>
        <sz val="8"/>
        <rFont val="Century Gothic"/>
        <family val="2"/>
        <charset val="1"/>
      </rPr>
      <t xml:space="preserve">Fourniture et pose (en remplacement) splits et ajouts si nécessaire sur emprise travaux. </t>
    </r>
    <r>
      <rPr>
        <b val="true"/>
        <sz val="8"/>
        <rFont val="Century Gothic"/>
        <family val="2"/>
        <charset val="1"/>
      </rPr>
      <t xml:space="preserve">(LOT CLIMATISATION)</t>
    </r>
  </si>
  <si>
    <t xml:space="preserve">REA.24</t>
  </si>
  <si>
    <r>
      <rPr>
        <sz val="8"/>
        <rFont val="Century Gothic"/>
        <family val="2"/>
        <charset val="1"/>
      </rPr>
      <t xml:space="preserve">Fourniture et pose (en remplacement) équipements sanitaires PMR public (cuvette, lavabo, barre d’appui, miroir) + signalétique PMR porte. </t>
    </r>
    <r>
      <rPr>
        <b val="true"/>
        <sz val="8"/>
        <rFont val="Century Gothic"/>
        <family val="2"/>
        <charset val="1"/>
      </rPr>
      <t xml:space="preserve">(LOT PLOMBERIE)</t>
    </r>
  </si>
  <si>
    <t xml:space="preserve">Lot 07</t>
  </si>
  <si>
    <r>
      <rPr>
        <sz val="8"/>
        <rFont val="Century Gothic"/>
        <family val="2"/>
        <charset val="1"/>
      </rPr>
      <t xml:space="preserve">Remise à niveau des équipements sur l’emprise des travaux. </t>
    </r>
    <r>
      <rPr>
        <b val="true"/>
        <sz val="8"/>
        <rFont val="Century Gothic"/>
        <family val="2"/>
        <charset val="1"/>
      </rPr>
      <t xml:space="preserve">(LOT ELECTRICITE)</t>
    </r>
  </si>
  <si>
    <r>
      <rPr>
        <sz val="8"/>
        <rFont val="Century Gothic"/>
        <family val="2"/>
        <charset val="1"/>
      </rPr>
      <t xml:space="preserve">Fourniture et pose (Remplacer et ajouter) Interrupteurs et PC en nombre suffisant sur emprise travaux.                 </t>
    </r>
    <r>
      <rPr>
        <b val="true"/>
        <sz val="8"/>
        <rFont val="Century Gothic"/>
        <family val="2"/>
        <charset val="1"/>
      </rPr>
      <t xml:space="preserve">(LOT ELECTRICITE)</t>
    </r>
  </si>
  <si>
    <r>
      <rPr>
        <sz val="8"/>
        <rFont val="Century Gothic"/>
        <family val="2"/>
        <charset val="1"/>
      </rPr>
      <t xml:space="preserve">Fourniture et pose de postes de travail (PC + RJ45) dans les box, caisses, réception, BLS, espace imprimante.     </t>
    </r>
    <r>
      <rPr>
        <b val="true"/>
        <sz val="8"/>
        <rFont val="Century Gothic"/>
        <family val="2"/>
        <charset val="1"/>
      </rPr>
      <t xml:space="preserve">(LOT ELECTRICITE)</t>
    </r>
  </si>
  <si>
    <r>
      <rPr>
        <sz val="8"/>
        <rFont val="Century Gothic"/>
        <family val="2"/>
        <charset val="1"/>
      </rPr>
      <t xml:space="preserve">Fourniture et pose de Pavés lumineux 600x600 led sur toute l’emprise des travaux.</t>
    </r>
    <r>
      <rPr>
        <b val="true"/>
        <sz val="8"/>
        <rFont val="Century Gothic"/>
        <family val="2"/>
        <charset val="1"/>
      </rPr>
      <t xml:space="preserve"> (LOT ELECTRICITE)</t>
    </r>
  </si>
  <si>
    <r>
      <rPr>
        <sz val="8"/>
        <rFont val="Century Gothic"/>
        <family val="2"/>
        <charset val="1"/>
      </rPr>
      <t xml:space="preserve">Fourniture et pose Attentes pour écrans TV en hauteur. </t>
    </r>
    <r>
      <rPr>
        <b val="true"/>
        <sz val="8"/>
        <rFont val="Century Gothic"/>
        <family val="2"/>
        <charset val="1"/>
      </rPr>
      <t xml:space="preserve">(LOT ELECTRICITE)</t>
    </r>
  </si>
  <si>
    <t xml:space="preserve">REA.18a</t>
  </si>
  <si>
    <r>
      <rPr>
        <sz val="8"/>
        <rFont val="Century Gothic"/>
        <family val="2"/>
        <charset val="1"/>
      </rPr>
      <t xml:space="preserve">Fourniture &amp; pose d'un Comptoir en bois (CAISSE 01) : L = 1.80m ; largeur = 0.40m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</si>
  <si>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REA.18b</t>
  </si>
  <si>
    <r>
      <rPr>
        <sz val="8"/>
        <rFont val="Century Gothic"/>
        <family val="2"/>
        <charset val="1"/>
      </rPr>
      <t xml:space="preserve">Fourniture &amp; pose d'un Comptoir en bois (CAISSE PMR) : L = 1.10m ; largeur = 0.40m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</si>
  <si>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REA.18c</t>
  </si>
  <si>
    <r>
      <rPr>
        <sz val="8"/>
        <rFont val="Century Gothic"/>
        <family val="2"/>
        <charset val="1"/>
      </rPr>
      <t xml:space="preserve">Fourniture &amp; pose d'un Comptoir en bois (BOX ACCUEIL) : L = 1.97m ; largeur = 0.40m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</si>
  <si>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REA.19</t>
  </si>
  <si>
    <r>
      <rPr>
        <sz val="8"/>
        <rFont val="Century Gothic"/>
        <family val="2"/>
        <charset val="1"/>
      </rPr>
      <t xml:space="preserve">Fourniture &amp; pose de porte pleine en bois (RECEPTIONS) : 830x204ht (cm) - serrure à cylindre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</si>
  <si>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REA.25</t>
  </si>
  <si>
    <r>
      <rPr>
        <sz val="8"/>
        <rFont val="Century Gothic"/>
        <family val="2"/>
        <charset val="1"/>
      </rPr>
      <t xml:space="preserve">Mise en place signalétique / affichages / panneaux (sol / plafond / mur) </t>
    </r>
    <r>
      <rPr>
        <b val="true"/>
        <sz val="8"/>
        <rFont val="Century Gothic"/>
        <family val="2"/>
        <charset val="1"/>
      </rPr>
      <t xml:space="preserve">(LOT SIGNALETIQUE)</t>
    </r>
  </si>
  <si>
    <t xml:space="preserve">REA.26</t>
  </si>
  <si>
    <r>
      <rPr>
        <sz val="8"/>
        <rFont val="Century Gothic"/>
        <family val="2"/>
        <charset val="1"/>
      </rPr>
      <t xml:space="preserve">Fourniture &amp; pose de porte pleine en bois (WC PUBLIC) : 930x204ht (cm) - serrure à cylindre Yc quincaillerie, visseries et finitions et toutes sujétions de pose.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</si>
  <si>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REA.27</t>
  </si>
  <si>
    <r>
      <rPr>
        <sz val="8"/>
        <rFont val="Century Gothic"/>
        <family val="2"/>
        <charset val="1"/>
      </rPr>
      <t xml:space="preserve">Fourniture &amp; pose d'un plancher en bois surélevé avec rampe d'accès. </t>
    </r>
    <r>
      <rPr>
        <b val="true"/>
        <sz val="8"/>
        <rFont val="Century Gothic"/>
        <family val="2"/>
        <charset val="1"/>
      </rPr>
      <t xml:space="preserve">(LOT MENUISERIE BOIS)</t>
    </r>
  </si>
  <si>
    <t xml:space="preserve">REA.28</t>
  </si>
  <si>
    <r>
      <rPr>
        <sz val="8"/>
        <rFont val="Century Gothic"/>
        <family val="2"/>
        <charset val="1"/>
      </rPr>
      <t xml:space="preserve">Fourniture &amp; pose d'un plancher en bois surélevé avec escalier. </t>
    </r>
    <r>
      <rPr>
        <b val="true"/>
        <sz val="8"/>
        <rFont val="Century Gothic"/>
        <family val="2"/>
        <charset val="1"/>
      </rPr>
      <t xml:space="preserve">(LOT MENUISERIE BOIS)</t>
    </r>
  </si>
  <si>
    <r>
      <rPr>
        <sz val="8"/>
        <rFont val="Century Gothic"/>
        <family val="2"/>
        <charset val="1"/>
      </rPr>
      <t xml:space="preserve">Fourniture &amp; pose de borne libre service en bois. </t>
    </r>
    <r>
      <rPr>
        <b val="true"/>
        <sz val="8"/>
        <rFont val="Century Gothic"/>
        <family val="2"/>
        <charset val="1"/>
      </rPr>
      <t xml:space="preserve">(LOT MENUISERIE BOIS)</t>
    </r>
  </si>
  <si>
    <r>
      <rPr>
        <sz val="8"/>
        <rFont val="Century Gothic"/>
        <family val="2"/>
        <charset val="1"/>
      </rPr>
      <t xml:space="preserve">Fourniture &amp; pose d'une borne d'accueil en bois. </t>
    </r>
    <r>
      <rPr>
        <b val="true"/>
        <sz val="8"/>
        <rFont val="Century Gothic"/>
        <family val="2"/>
        <charset val="1"/>
      </rPr>
      <t xml:space="preserve">(LOT MENUISERIE BOIS)</t>
    </r>
  </si>
  <si>
    <r>
      <rPr>
        <sz val="8"/>
        <rFont val="Century Gothic"/>
        <family val="2"/>
        <charset val="1"/>
      </rPr>
      <t xml:space="preserve">Fourniture &amp; pose GFA orientation en bois. </t>
    </r>
    <r>
      <rPr>
        <b val="true"/>
        <sz val="8"/>
        <rFont val="Century Gothic"/>
        <family val="2"/>
        <charset val="1"/>
      </rPr>
      <t xml:space="preserve">(LOT MENUISERIE BOIS)</t>
    </r>
  </si>
  <si>
    <r>
      <rPr>
        <sz val="8"/>
        <rFont val="Century Gothic"/>
        <family val="2"/>
        <charset val="1"/>
      </rPr>
      <t xml:space="preserve">Fourniture &amp; pose d'une meuble en bois "espace impression". </t>
    </r>
    <r>
      <rPr>
        <b val="true"/>
        <sz val="8"/>
        <rFont val="Century Gothic"/>
        <family val="2"/>
        <charset val="1"/>
      </rPr>
      <t xml:space="preserve">(LOT MENUISERIE BOIS)</t>
    </r>
  </si>
  <si>
    <r>
      <rPr>
        <sz val="8"/>
        <rFont val="Century Gothic"/>
        <family val="2"/>
        <charset val="1"/>
      </rPr>
      <t xml:space="preserve">Fourniture &amp; pose de tableau d'affichage avec porte vitrée (dans l'espace d'attente) </t>
    </r>
    <r>
      <rPr>
        <b val="true"/>
        <sz val="8"/>
        <rFont val="Century Gothic"/>
        <family val="2"/>
        <charset val="1"/>
      </rPr>
      <t xml:space="preserve">(LOT SIGNALETIQUE)</t>
    </r>
  </si>
  <si>
    <t xml:space="preserve">REA.02a</t>
  </si>
  <si>
    <r>
      <rPr>
        <sz val="8"/>
        <rFont val="Century Gothic"/>
        <family val="2"/>
        <charset val="1"/>
      </rPr>
      <t xml:space="preserve">Tableau de porte en béton (BOX) : L = 1.00m ; Ht = 2,10m </t>
    </r>
    <r>
      <rPr>
        <b val="true"/>
        <sz val="8"/>
        <rFont val="Century Gothic"/>
        <family val="2"/>
        <charset val="1"/>
      </rPr>
      <t xml:space="preserve">(LOT GROS-ŒUVRE)</t>
    </r>
  </si>
  <si>
    <t xml:space="preserve">REA.03</t>
  </si>
  <si>
    <r>
      <rPr>
        <sz val="8"/>
        <rFont val="Century Gothic"/>
        <family val="2"/>
        <charset val="1"/>
      </rPr>
      <t xml:space="preserve">Mur de séparation en béton (ESPACE PAIEMENT) : L = 4.20m ; Ht = 2.30m</t>
    </r>
    <r>
      <rPr>
        <b val="true"/>
        <sz val="8"/>
        <rFont val="Century Gothic"/>
        <family val="2"/>
        <charset val="1"/>
      </rPr>
      <t xml:space="preserve"> (LOT GROS-ŒUVRE)</t>
    </r>
  </si>
  <si>
    <t xml:space="preserve">REA.04a</t>
  </si>
  <si>
    <r>
      <rPr>
        <sz val="8"/>
        <rFont val="Century Gothic"/>
        <family val="2"/>
        <charset val="1"/>
      </rPr>
      <t xml:space="preserve">Allège en béton (ESPACE PAIEMENT) : L = 1,80m ; Ht = 1,00m </t>
    </r>
    <r>
      <rPr>
        <b val="true"/>
        <sz val="8"/>
        <rFont val="Century Gothic"/>
        <family val="2"/>
        <charset val="1"/>
      </rPr>
      <t xml:space="preserve">(LOT GROS-ŒUVRE)</t>
    </r>
  </si>
  <si>
    <t xml:space="preserve">REA.04b</t>
  </si>
  <si>
    <r>
      <rPr>
        <sz val="8"/>
        <rFont val="Century Gothic"/>
        <family val="2"/>
        <charset val="1"/>
      </rPr>
      <t xml:space="preserve">Allège en béton (ESPACE PAIEMENT) : L = 1,10m ; Ht = 0,70m </t>
    </r>
    <r>
      <rPr>
        <b val="true"/>
        <sz val="8"/>
        <rFont val="Century Gothic"/>
        <family val="2"/>
        <charset val="1"/>
      </rPr>
      <t xml:space="preserve">(LOT GROS-ŒUVRE)</t>
    </r>
  </si>
  <si>
    <t xml:space="preserve">Montant Hors Taxes - TRAVAUX TOUT CORPS D'ETAT </t>
  </si>
  <si>
    <t xml:space="preserve">Arrêté le présent devis à la somme de :</t>
  </si>
  <si>
    <t xml:space="preserve">MONTANT TOTAL HT</t>
  </si>
  <si>
    <t xml:space="preserve">TVA 8,5%</t>
  </si>
  <si>
    <t xml:space="preserve">MONTANT TOTAL TTC</t>
  </si>
</sst>
</file>

<file path=xl/styles.xml><?xml version="1.0" encoding="utf-8"?>
<styleSheet xmlns="http://schemas.openxmlformats.org/spreadsheetml/2006/main">
  <numFmts count="27">
    <numFmt numFmtId="164" formatCode="General"/>
    <numFmt numFmtId="165" formatCode="@"/>
    <numFmt numFmtId="166" formatCode="#,##0.00\ [$€];[RED]\-#,##0.00\ [$€]"/>
    <numFmt numFmtId="167" formatCode="_-* #,##0.00\ [$€]_-;\-* #,##0.00\ [$€]_-;_-* \-??\ [$€]_-;_-@_-"/>
    <numFmt numFmtId="168" formatCode="#,##0.000_ ;\-#,##0.000\ "/>
    <numFmt numFmtId="169" formatCode="#,##0&quot; kr&quot;;\-#,##0&quot; kr&quot;"/>
    <numFmt numFmtId="170" formatCode="_-* #,##0.00&quot; F/m²&quot;"/>
    <numFmt numFmtId="171" formatCode="_-* #,##0.00\ _F_-;\-* #,##0.00\ _F_-;_-* \-??\ _F_-;_-@_-"/>
    <numFmt numFmtId="172" formatCode="_-* #,##0.00&quot; €&quot;_-;\-* #,##0.00&quot; €&quot;_-;_-* \-??&quot; €&quot;_-;_-@_-"/>
    <numFmt numFmtId="173" formatCode="_-* #,##0.00&quot; F&quot;_-;\-* #,##0.00&quot; F&quot;_-;_-* \-??&quot; F&quot;_-;_-@_-"/>
    <numFmt numFmtId="174" formatCode="0\ %"/>
    <numFmt numFmtId="175" formatCode="[$-40C]#,##0.00\ _€;[RED]\-#,##0.00\ _€"/>
    <numFmt numFmtId="176" formatCode="#,##0.00&quot; F&quot;"/>
    <numFmt numFmtId="177" formatCode="#,##0.000"/>
    <numFmt numFmtId="178" formatCode="dd/mm/yyyy"/>
    <numFmt numFmtId="179" formatCode="#,##0.00&quot; €&quot;"/>
    <numFmt numFmtId="180" formatCode="#,##0.00"/>
    <numFmt numFmtId="181" formatCode="[$-40C]#,##0\ _€;[RED]\-#,##0\ _€"/>
    <numFmt numFmtId="182" formatCode="[$-40C]#,##0.00;[RED]\-#,##0.00"/>
    <numFmt numFmtId="183" formatCode="#,##0.00\ _€;[RED]\-#,##0.00\ _€"/>
    <numFmt numFmtId="184" formatCode="#,##0.000;[RED]\-#,##0.000"/>
    <numFmt numFmtId="185" formatCode="#,##0.00\ [$€-803];[RED]\-#,##0.00\ [$€-803]"/>
    <numFmt numFmtId="186" formatCode="0.00\ %"/>
    <numFmt numFmtId="187" formatCode="0.00"/>
    <numFmt numFmtId="188" formatCode="[$-40C]General"/>
    <numFmt numFmtId="189" formatCode="_-* #,##0.00\ _€_-;\-* #,##0.00\ _€_-;_-* \-??\ _€_-;_-@_-"/>
    <numFmt numFmtId="190" formatCode="#,##0.00_ ;[RED]\-#,##0.00\ "/>
  </numFmts>
  <fonts count="45">
    <font>
      <sz val="10"/>
      <name val="MS Sans Serif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color rgb="FF000080"/>
      <name val="Century Gothic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4"/>
      <color rgb="FF000000"/>
      <name val="Century Gothic"/>
      <family val="2"/>
      <charset val="1"/>
    </font>
    <font>
      <b val="true"/>
      <sz val="10"/>
      <color rgb="FF000000"/>
      <name val="Century Gothic"/>
      <family val="2"/>
      <charset val="1"/>
    </font>
    <font>
      <sz val="14"/>
      <color rgb="FF000000"/>
      <name val="Arial"/>
      <family val="2"/>
      <charset val="1"/>
    </font>
    <font>
      <b val="true"/>
      <sz val="11"/>
      <color rgb="FF000000"/>
      <name val="Century Gothic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Century Gothic"/>
      <family val="2"/>
      <charset val="1"/>
    </font>
    <font>
      <sz val="8"/>
      <color rgb="FF000000"/>
      <name val="Tahoma"/>
      <family val="2"/>
      <charset val="1"/>
    </font>
    <font>
      <sz val="8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sz val="9"/>
      <color rgb="FF000000"/>
      <name val="Century Gothic"/>
      <family val="2"/>
      <charset val="1"/>
    </font>
    <font>
      <i val="true"/>
      <sz val="10"/>
      <color rgb="FF000080"/>
      <name val="Arial"/>
      <family val="2"/>
      <charset val="1"/>
    </font>
    <font>
      <b val="true"/>
      <sz val="16"/>
      <color rgb="FF000000"/>
      <name val="Century Gothic"/>
      <family val="2"/>
      <charset val="1"/>
    </font>
    <font>
      <sz val="8"/>
      <color rgb="FFFF0000"/>
      <name val="Tahoma"/>
      <family val="2"/>
      <charset val="1"/>
    </font>
    <font>
      <sz val="8"/>
      <color rgb="FF008000"/>
      <name val="Tahoma"/>
      <family val="2"/>
      <charset val="1"/>
    </font>
    <font>
      <sz val="10"/>
      <name val="Arial"/>
      <family val="2"/>
      <charset val="1"/>
    </font>
    <font>
      <sz val="10"/>
      <name val="Times New Roman"/>
      <family val="1"/>
      <charset val="1"/>
    </font>
    <font>
      <sz val="11"/>
      <color rgb="FF000000"/>
      <name val="Calibri"/>
      <family val="2"/>
      <charset val="1"/>
    </font>
    <font>
      <b val="true"/>
      <sz val="11"/>
      <color rgb="FF000000"/>
      <name val="Tahoma"/>
      <family val="2"/>
      <charset val="1"/>
    </font>
    <font>
      <b val="true"/>
      <sz val="10"/>
      <color rgb="FF000000"/>
      <name val="Tahoma"/>
      <family val="2"/>
      <charset val="1"/>
    </font>
    <font>
      <b val="true"/>
      <sz val="9"/>
      <color rgb="FF000000"/>
      <name val="Tahoma"/>
      <family val="2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  <font>
      <i val="true"/>
      <sz val="8"/>
      <name val="Arial"/>
      <family val="2"/>
      <charset val="1"/>
    </font>
    <font>
      <b val="true"/>
      <sz val="8"/>
      <name val="Century Gothic"/>
      <family val="2"/>
      <charset val="1"/>
    </font>
    <font>
      <sz val="8"/>
      <name val="Century Gothic"/>
      <family val="2"/>
      <charset val="1"/>
    </font>
    <font>
      <sz val="12"/>
      <name val="Century Gothic"/>
      <family val="2"/>
      <charset val="1"/>
    </font>
    <font>
      <b val="true"/>
      <sz val="30"/>
      <name val="Century Gothic"/>
      <family val="2"/>
      <charset val="1"/>
    </font>
    <font>
      <b val="true"/>
      <sz val="10"/>
      <name val="Century Gothic"/>
      <family val="2"/>
      <charset val="1"/>
    </font>
    <font>
      <b val="true"/>
      <sz val="9"/>
      <name val="Century Gothic"/>
      <family val="2"/>
      <charset val="1"/>
    </font>
    <font>
      <sz val="9"/>
      <name val="Century Gothic"/>
      <family val="2"/>
      <charset val="1"/>
    </font>
    <font>
      <b val="true"/>
      <sz val="10"/>
      <name val="Arial"/>
      <family val="2"/>
      <charset val="1"/>
    </font>
    <font>
      <b val="true"/>
      <sz val="11"/>
      <name val="Century Gothic"/>
      <family val="2"/>
      <charset val="1"/>
    </font>
    <font>
      <b val="true"/>
      <sz val="14"/>
      <name val="Century Gothic"/>
      <family val="2"/>
      <charset val="1"/>
    </font>
    <font>
      <b val="true"/>
      <sz val="10"/>
      <color rgb="FFC9211E"/>
      <name val="Century Gothic"/>
      <family val="2"/>
      <charset val="1"/>
    </font>
    <font>
      <sz val="10"/>
      <name val="Century Gothic"/>
      <family val="2"/>
      <charset val="1"/>
    </font>
    <font>
      <b val="true"/>
      <i val="true"/>
      <sz val="8"/>
      <name val="Arial"/>
      <family val="2"/>
      <charset val="1"/>
    </font>
    <font>
      <u val="single"/>
      <sz val="10"/>
      <name val="Century Gothic"/>
      <family val="2"/>
      <charset val="1"/>
    </font>
    <font>
      <b val="true"/>
      <u val="single"/>
      <sz val="12"/>
      <name val="Century Gothic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B4C7DC"/>
        <bgColor rgb="FF99CCFF"/>
      </patternFill>
    </fill>
    <fill>
      <patternFill patternType="solid">
        <fgColor rgb="FFE3E3E3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 style="hair"/>
      <diagonal/>
    </border>
    <border diagonalUp="false" diagonalDown="false">
      <left/>
      <right style="thin"/>
      <top style="hair"/>
      <bottom style="hair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 style="thin"/>
      <top style="hair"/>
      <bottom style="thin"/>
      <diagonal/>
    </border>
  </borders>
  <cellStyleXfs count="1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5" fontId="0" fillId="0" borderId="0" applyFont="true" applyBorder="tru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4" fontId="0" fillId="0" borderId="0" applyFont="true" applyBorder="true" applyAlignment="true" applyProtection="false">
      <alignment horizontal="general" vertical="bottom" textRotation="0" wrapText="false" indent="0" shrinkToFit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2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applyFont="true" applyBorder="true" applyAlignment="true" applyProtection="false">
      <alignment horizontal="general" vertical="bottom" textRotation="0" wrapText="false" indent="0" shrinkToFit="false"/>
    </xf>
    <xf numFmtId="164" fontId="1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5" fillId="2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3" fillId="0" borderId="0" applyFont="true" applyBorder="true" applyAlignment="true" applyProtection="false">
      <alignment horizontal="general" vertical="bottom" textRotation="0" wrapText="false" indent="0" shrinkToFit="false"/>
    </xf>
    <xf numFmtId="166" fontId="0" fillId="0" borderId="0" applyFont="true" applyBorder="true" applyAlignment="true" applyProtection="false">
      <alignment horizontal="general" vertical="bottom" textRotation="0" wrapText="false" indent="0" shrinkToFit="false"/>
    </xf>
    <xf numFmtId="167" fontId="0" fillId="0" borderId="0" applyFont="true" applyBorder="true" applyAlignment="true" applyProtection="false">
      <alignment horizontal="general" vertical="bottom" textRotation="0" wrapText="false" indent="0" shrinkToFit="false"/>
    </xf>
    <xf numFmtId="168" fontId="0" fillId="0" borderId="0" applyFont="true" applyBorder="true" applyAlignment="true" applyProtection="false">
      <alignment horizontal="general" vertical="bottom" textRotation="0" wrapText="false" indent="0" shrinkToFit="false"/>
    </xf>
    <xf numFmtId="167" fontId="0" fillId="0" borderId="0" applyFont="true" applyBorder="true" applyAlignment="true" applyProtection="false">
      <alignment horizontal="general" vertical="bottom" textRotation="0" wrapText="false" indent="0" shrinkToFit="false"/>
    </xf>
    <xf numFmtId="168" fontId="0" fillId="0" borderId="0" applyFont="true" applyBorder="true" applyAlignment="true" applyProtection="false">
      <alignment horizontal="general" vertical="bottom" textRotation="0" wrapText="false" indent="0" shrinkToFit="false"/>
    </xf>
    <xf numFmtId="169" fontId="0" fillId="0" borderId="0" applyFont="true" applyBorder="true" applyAlignment="true" applyProtection="false">
      <alignment horizontal="general" vertical="bottom" textRotation="0" wrapText="false" indent="0" shrinkToFit="false"/>
    </xf>
    <xf numFmtId="170" fontId="0" fillId="0" borderId="0" applyFont="true" applyBorder="true" applyAlignment="true" applyProtection="false">
      <alignment horizontal="general" vertical="bottom" textRotation="0" wrapText="false" indent="0" shrinkToFit="false"/>
    </xf>
    <xf numFmtId="165" fontId="12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16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7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applyFont="true" applyBorder="true" applyAlignment="true" applyProtection="false">
      <alignment horizontal="general" vertical="bottom" textRotation="0" wrapText="false" indent="0" shrinkToFit="false"/>
    </xf>
    <xf numFmtId="164" fontId="1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9" fillId="0" borderId="0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true" applyAlignment="true" applyProtection="false">
      <alignment horizontal="general" vertical="bottom" textRotation="0" wrapText="false" indent="0" shrinkToFit="false"/>
    </xf>
    <xf numFmtId="171" fontId="0" fillId="0" borderId="0" applyFont="true" applyBorder="true" applyAlignment="true" applyProtection="false">
      <alignment horizontal="general" vertical="bottom" textRotation="0" wrapText="false" indent="0" shrinkToFit="false"/>
    </xf>
    <xf numFmtId="164" fontId="20" fillId="0" borderId="0" applyFont="true" applyBorder="true" applyAlignment="true" applyProtection="false">
      <alignment horizontal="general" vertical="bottom" textRotation="0" wrapText="false" indent="0" shrinkToFit="false"/>
    </xf>
    <xf numFmtId="172" fontId="0" fillId="0" borderId="0" applyFont="true" applyBorder="true" applyAlignment="true" applyProtection="false">
      <alignment horizontal="general" vertical="bottom" textRotation="0" wrapText="false" indent="0" shrinkToFit="false"/>
    </xf>
    <xf numFmtId="172" fontId="0" fillId="0" borderId="0" applyFont="true" applyBorder="true" applyAlignment="true" applyProtection="false">
      <alignment horizontal="general" vertical="bottom" textRotation="0" wrapText="false" indent="0" shrinkToFit="false"/>
    </xf>
    <xf numFmtId="173" fontId="0" fillId="0" borderId="0" applyFont="true" applyBorder="true" applyAlignment="true" applyProtection="false">
      <alignment horizontal="general" vertical="bottom" textRotation="0" wrapText="false" indent="0" shrinkToFit="false"/>
    </xf>
    <xf numFmtId="172" fontId="0" fillId="0" borderId="0" applyFont="true" applyBorder="true" applyAlignment="true" applyProtection="false">
      <alignment horizontal="general" vertical="bottom" textRotation="0" wrapText="false" indent="0" shrinkToFit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4" fontId="0" fillId="0" borderId="0" applyFont="true" applyBorder="true" applyAlignment="true" applyProtection="false">
      <alignment horizontal="general" vertical="bottom" textRotation="0" wrapText="false" indent="0" shrinkToFit="false"/>
    </xf>
    <xf numFmtId="174" fontId="0" fillId="0" borderId="0" applyFont="true" applyBorder="true" applyAlignment="true" applyProtection="false">
      <alignment horizontal="general" vertical="bottom" textRotation="0" wrapText="false" indent="0" shrinkToFit="false"/>
    </xf>
    <xf numFmtId="174" fontId="0" fillId="0" borderId="0" applyFont="true" applyBorder="true" applyAlignment="true" applyProtection="false">
      <alignment horizontal="general" vertical="bottom" textRotation="0" wrapText="false" indent="0" shrinkToFit="false"/>
    </xf>
    <xf numFmtId="174" fontId="0" fillId="0" borderId="0" applyFont="true" applyBorder="true" applyAlignment="true" applyProtection="false">
      <alignment horizontal="general" vertical="bottom" textRotation="0" wrapText="false" indent="0" shrinkToFit="false"/>
    </xf>
    <xf numFmtId="165" fontId="15" fillId="2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0" applyFont="true" applyBorder="true" applyAlignment="true" applyProtection="false">
      <alignment horizontal="general" vertical="bottom" textRotation="0" wrapText="false" indent="0" shrinkToFit="false"/>
    </xf>
    <xf numFmtId="164" fontId="25" fillId="0" borderId="0" applyFont="true" applyBorder="tru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false">
      <alignment horizontal="general" vertical="bottom" textRotation="0" wrapText="false" indent="0" shrinkToFit="false"/>
    </xf>
    <xf numFmtId="164" fontId="26" fillId="0" borderId="0" applyFont="true" applyBorder="true" applyAlignment="true" applyProtection="false">
      <alignment horizontal="general" vertical="bottom" textRotation="0" wrapText="false" indent="0" shrinkToFit="false"/>
    </xf>
    <xf numFmtId="165" fontId="8" fillId="2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0" applyFont="true" applyBorder="true" applyAlignment="true" applyProtection="false">
      <alignment horizontal="general" vertical="bottom" textRotation="0" wrapText="false" indent="0" shrinkToFit="false"/>
    </xf>
    <xf numFmtId="164" fontId="13" fillId="0" borderId="0" applyFont="true" applyBorder="true" applyAlignment="true" applyProtection="false">
      <alignment horizontal="general" vertical="bottom" textRotation="0" wrapText="false" indent="0" shrinkToFit="false"/>
    </xf>
  </cellStyleXfs>
  <cellXfs count="1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5" fontId="28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6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3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3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31" fillId="0" borderId="0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6" fontId="3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3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" xfId="10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10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4" xfId="10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9" fontId="35" fillId="0" borderId="5" xfId="10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10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" xfId="10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3" xfId="10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4" xfId="10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4" xfId="10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5" fillId="0" borderId="5" xfId="10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10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101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35" fillId="0" borderId="0" xfId="10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2" xfId="10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30" fillId="2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6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3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31" fillId="0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31" fillId="0" borderId="6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9" fontId="3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1" fillId="0" borderId="6" xfId="6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80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5" fontId="31" fillId="2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31" fillId="2" borderId="6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8" fillId="4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5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31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5" fontId="31" fillId="2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9" fontId="3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1" fillId="0" borderId="2" xfId="6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81" fontId="31" fillId="2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31" fillId="2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2" fontId="31" fillId="2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5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31" fillId="5" borderId="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5" fontId="31" fillId="5" borderId="7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9" fontId="31" fillId="5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0" fillId="5" borderId="7" xfId="6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9" fillId="3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3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31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8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5" fontId="31" fillId="2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31" fillId="2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84" fontId="31" fillId="2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31" fillId="0" borderId="9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9" fontId="31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34" fillId="0" borderId="13" xfId="6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85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6" fontId="37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7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4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8" fontId="34" fillId="0" borderId="16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88" fontId="34" fillId="0" borderId="17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4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34" fillId="0" borderId="19" xfId="6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5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9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2" fillId="0" borderId="0" xfId="6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34" fillId="0" borderId="18" xfId="6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34" fillId="0" borderId="20" xfId="6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89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8" fontId="34" fillId="0" borderId="9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4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34" fillId="0" borderId="22" xfId="64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90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2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2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0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rtDescriptif" xfId="20"/>
    <cellStyle name="Article note1" xfId="21"/>
    <cellStyle name="Article note2" xfId="22"/>
    <cellStyle name="Article note3" xfId="23"/>
    <cellStyle name="Article note4" xfId="24"/>
    <cellStyle name="Article note5" xfId="25"/>
    <cellStyle name="ArtLibelleCond" xfId="26"/>
    <cellStyle name="ArtNote1" xfId="27"/>
    <cellStyle name="ArtNote2" xfId="28"/>
    <cellStyle name="ArtNote3" xfId="29"/>
    <cellStyle name="ArtNote4" xfId="30"/>
    <cellStyle name="ArtNote5" xfId="31"/>
    <cellStyle name="ArtTitre" xfId="32"/>
    <cellStyle name="CE" xfId="33"/>
    <cellStyle name="Chap 1" xfId="34"/>
    <cellStyle name="Chap 2" xfId="35"/>
    <cellStyle name="Chap 3" xfId="36"/>
    <cellStyle name="ChapDescriptif0" xfId="37"/>
    <cellStyle name="ChapDescriptif1" xfId="38"/>
    <cellStyle name="ChapDescriptif2" xfId="39"/>
    <cellStyle name="ChapDescriptif3" xfId="40"/>
    <cellStyle name="ChapDescriptif4" xfId="41"/>
    <cellStyle name="ChapNote0" xfId="42"/>
    <cellStyle name="ChapNote1" xfId="43"/>
    <cellStyle name="ChapNote2" xfId="44"/>
    <cellStyle name="ChapNote3" xfId="45"/>
    <cellStyle name="ChapNote4" xfId="46"/>
    <cellStyle name="ChapRecap0" xfId="47"/>
    <cellStyle name="ChapRecap1" xfId="48"/>
    <cellStyle name="ChapRecap2" xfId="49"/>
    <cellStyle name="ChapRecap3" xfId="50"/>
    <cellStyle name="ChapRecap4" xfId="51"/>
    <cellStyle name="ChapTitre0" xfId="52"/>
    <cellStyle name="ChapTitre1" xfId="53"/>
    <cellStyle name="ChapTitre2" xfId="54"/>
    <cellStyle name="ChapTitre3" xfId="55"/>
    <cellStyle name="ChapTitre4" xfId="56"/>
    <cellStyle name="Descr Article" xfId="57"/>
    <cellStyle name="Description" xfId="58"/>
    <cellStyle name="DQLocQuantNonLoc" xfId="59"/>
    <cellStyle name="DQLocRefClass" xfId="60"/>
    <cellStyle name="DQLocStruct" xfId="61"/>
    <cellStyle name="DQMinutes" xfId="62"/>
    <cellStyle name="Entête tableau" xfId="63"/>
    <cellStyle name="Euro" xfId="64"/>
    <cellStyle name="Euro 2" xfId="65"/>
    <cellStyle name="Euro 3" xfId="66"/>
    <cellStyle name="Euro 3 2" xfId="67"/>
    <cellStyle name="Euro 4" xfId="68"/>
    <cellStyle name="Euro 5" xfId="69"/>
    <cellStyle name="Euro_080520-estimation DCE" xfId="70"/>
    <cellStyle name="Info Entete" xfId="71"/>
    <cellStyle name="Inter Entete" xfId="72"/>
    <cellStyle name="Loc Litteraire" xfId="73"/>
    <cellStyle name="Loc Structuree" xfId="74"/>
    <cellStyle name="Localisation" xfId="75"/>
    <cellStyle name="LocLit" xfId="76"/>
    <cellStyle name="LocRefClass" xfId="77"/>
    <cellStyle name="LocSignetRep" xfId="78"/>
    <cellStyle name="LocStruct" xfId="79"/>
    <cellStyle name="LocTitre" xfId="80"/>
    <cellStyle name="Lot" xfId="81"/>
    <cellStyle name="Maximum" xfId="82"/>
    <cellStyle name="Milliers 2" xfId="83"/>
    <cellStyle name="Milliers 2 2" xfId="84"/>
    <cellStyle name="Milliers 3" xfId="85"/>
    <cellStyle name="Milliers 4" xfId="86"/>
    <cellStyle name="Milliers 5" xfId="87"/>
    <cellStyle name="Milliers 6" xfId="88"/>
    <cellStyle name="Minimum" xfId="89"/>
    <cellStyle name="Monétaire 2" xfId="90"/>
    <cellStyle name="Monétaire 2 2" xfId="91"/>
    <cellStyle name="Monétaire 3" xfId="92"/>
    <cellStyle name="Monétaire 4" xfId="93"/>
    <cellStyle name="Normal 2" xfId="94"/>
    <cellStyle name="Normal 2 2" xfId="95"/>
    <cellStyle name="Normal 2 3" xfId="96"/>
    <cellStyle name="Normal 3" xfId="97"/>
    <cellStyle name="Normal 3 2" xfId="98"/>
    <cellStyle name="Normal 4" xfId="99"/>
    <cellStyle name="Normal 5" xfId="100"/>
    <cellStyle name="Normal 5 2" xfId="101"/>
    <cellStyle name="Normal 6" xfId="102"/>
    <cellStyle name="Normal 7" xfId="103"/>
    <cellStyle name="Pourcentage 2" xfId="104"/>
    <cellStyle name="Pourcentage 2 2" xfId="105"/>
    <cellStyle name="Pourcentage 3" xfId="106"/>
    <cellStyle name="Pourcentage 4" xfId="107"/>
    <cellStyle name="Qte Structuree" xfId="108"/>
    <cellStyle name="Structure" xfId="109"/>
    <cellStyle name="Structure Note" xfId="110"/>
    <cellStyle name="Titre 1 1" xfId="111"/>
    <cellStyle name="Titre 2 1" xfId="112"/>
    <cellStyle name="Titre 3" xfId="113"/>
    <cellStyle name="Titre 4" xfId="114"/>
    <cellStyle name="Titre 5" xfId="115"/>
    <cellStyle name="Titre 6" xfId="116"/>
    <cellStyle name="Titre Article" xfId="117"/>
    <cellStyle name="Titre Entete" xfId="118"/>
    <cellStyle name="Tranche" xfId="119"/>
    <cellStyle name="Unité (LETTRE)" xfId="120"/>
  </cellStyles>
  <dxfs count="1">
    <dxf>
      <fill>
        <patternFill patternType="solid">
          <f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3E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V290"/>
  <sheetViews>
    <sheetView showFormulas="false" showGridLines="false" showRowColHeaders="true" showZeros="false" rightToLeft="false" tabSelected="true" showOutlineSymbols="true" defaultGridColor="true" view="normal" topLeftCell="C37" colorId="64" zoomScale="120" zoomScaleNormal="120" zoomScalePageLayoutView="100" workbookViewId="0">
      <selection pane="topLeft" activeCell="G41" activeCellId="0" sqref="G35:G41"/>
    </sheetView>
  </sheetViews>
  <sheetFormatPr defaultColWidth="11.28125" defaultRowHeight="12.8" zeroHeight="false" outlineLevelRow="0" outlineLevelCol="0"/>
  <cols>
    <col collapsed="false" customWidth="true" hidden="false" outlineLevel="0" max="1" min="1" style="1" width="11.54"/>
    <col collapsed="false" customWidth="true" hidden="false" outlineLevel="0" max="3" min="2" style="1" width="13.82"/>
    <col collapsed="false" customWidth="true" hidden="false" outlineLevel="0" max="4" min="4" style="1" width="20.72"/>
    <col collapsed="false" customWidth="true" hidden="false" outlineLevel="0" max="5" min="5" style="2" width="48.45"/>
    <col collapsed="false" customWidth="true" hidden="false" outlineLevel="0" max="6" min="6" style="3" width="6.18"/>
    <col collapsed="false" customWidth="true" hidden="false" outlineLevel="0" max="8" min="7" style="4" width="10"/>
    <col collapsed="false" customWidth="true" hidden="false" outlineLevel="0" max="9" min="9" style="5" width="10"/>
    <col collapsed="false" customWidth="true" hidden="false" outlineLevel="0" max="10" min="10" style="6" width="10"/>
    <col collapsed="false" customWidth="true" hidden="false" outlineLevel="0" max="11" min="11" style="7" width="3.54"/>
    <col collapsed="false" customWidth="true" hidden="false" outlineLevel="0" max="13" min="12" style="7" width="17"/>
    <col collapsed="false" customWidth="true" hidden="false" outlineLevel="0" max="14" min="14" style="7" width="13.82"/>
    <col collapsed="false" customWidth="true" hidden="false" outlineLevel="0" max="15" min="15" style="7" width="12.45"/>
    <col collapsed="false" customWidth="true" hidden="false" outlineLevel="0" max="16" min="16" style="7" width="3.82"/>
    <col collapsed="false" customWidth="true" hidden="false" outlineLevel="0" max="17" min="17" style="7" width="11.99"/>
    <col collapsed="false" customWidth="true" hidden="false" outlineLevel="0" max="18" min="18" style="7" width="3.1"/>
    <col collapsed="false" customWidth="true" hidden="false" outlineLevel="0" max="19" min="19" style="7" width="3.82"/>
    <col collapsed="false" customWidth="true" hidden="false" outlineLevel="0" max="20" min="20" style="7" width="3.54"/>
    <col collapsed="false" customWidth="true" hidden="false" outlineLevel="0" max="21" min="21" style="7" width="3.99"/>
    <col collapsed="false" customWidth="true" hidden="false" outlineLevel="0" max="22" min="22" style="7" width="2.99"/>
    <col collapsed="false" customWidth="true" hidden="false" outlineLevel="0" max="23" min="23" style="7" width="6.01"/>
    <col collapsed="false" customWidth="false" hidden="false" outlineLevel="0" max="48" min="24" style="7" width="11.27"/>
    <col collapsed="false" customWidth="false" hidden="false" outlineLevel="0" max="1024" min="49" style="8" width="11.27"/>
  </cols>
  <sheetData>
    <row r="1" customFormat="false" ht="16" hidden="false" customHeight="false" outlineLevel="0" collapsed="false">
      <c r="A1" s="9"/>
      <c r="B1" s="9"/>
      <c r="C1" s="9"/>
      <c r="D1" s="9"/>
      <c r="E1" s="10"/>
      <c r="F1" s="11"/>
      <c r="G1" s="11"/>
      <c r="H1" s="11"/>
      <c r="I1" s="11"/>
      <c r="J1" s="11"/>
    </row>
    <row r="2" customFormat="false" ht="65.5" hidden="false" customHeight="true" outlineLevel="0" collapsed="false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</row>
    <row r="3" customFormat="false" ht="13" hidden="false" customHeight="false" outlineLevel="0" collapsed="false">
      <c r="A3" s="13" t="s">
        <v>1</v>
      </c>
      <c r="B3" s="13"/>
      <c r="C3" s="14" t="s">
        <v>2</v>
      </c>
      <c r="D3" s="14" t="s">
        <v>3</v>
      </c>
      <c r="E3" s="14" t="s">
        <v>4</v>
      </c>
      <c r="F3" s="14" t="s">
        <v>5</v>
      </c>
      <c r="G3" s="14"/>
      <c r="H3" s="14"/>
      <c r="I3" s="14"/>
      <c r="J3" s="14"/>
    </row>
    <row r="4" customFormat="false" ht="26.5" hidden="false" customHeight="true" outlineLevel="0" collapsed="false">
      <c r="A4" s="15" t="n">
        <v>45929</v>
      </c>
      <c r="B4" s="15"/>
      <c r="C4" s="14" t="s">
        <v>6</v>
      </c>
      <c r="D4" s="14" t="s">
        <v>7</v>
      </c>
      <c r="E4" s="14"/>
      <c r="F4" s="16" t="s">
        <v>8</v>
      </c>
      <c r="G4" s="16"/>
      <c r="H4" s="16"/>
      <c r="I4" s="16"/>
      <c r="J4" s="16"/>
    </row>
    <row r="5" customFormat="false" ht="13" hidden="false" customHeight="false" outlineLevel="0" collapsed="false">
      <c r="A5" s="9"/>
      <c r="B5" s="9"/>
      <c r="C5" s="9"/>
      <c r="D5" s="9"/>
      <c r="E5" s="10"/>
      <c r="F5" s="17"/>
      <c r="G5" s="18"/>
      <c r="H5" s="18"/>
      <c r="I5" s="19"/>
      <c r="J5" s="20"/>
    </row>
    <row r="6" s="25" customFormat="true" ht="14.9" hidden="false" customHeight="true" outlineLevel="0" collapsed="false">
      <c r="A6" s="21" t="s">
        <v>9</v>
      </c>
      <c r="B6" s="21"/>
      <c r="C6" s="22" t="s">
        <v>10</v>
      </c>
      <c r="D6" s="23"/>
      <c r="E6" s="23"/>
      <c r="F6" s="23"/>
      <c r="G6" s="23"/>
      <c r="H6" s="23"/>
      <c r="I6" s="23"/>
      <c r="J6" s="24"/>
    </row>
    <row r="7" s="25" customFormat="true" ht="14.9" hidden="false" customHeight="true" outlineLevel="0" collapsed="false">
      <c r="A7" s="26" t="s">
        <v>11</v>
      </c>
      <c r="B7" s="26"/>
      <c r="C7" s="27" t="s">
        <v>12</v>
      </c>
      <c r="D7" s="28"/>
      <c r="E7" s="29"/>
      <c r="F7" s="29"/>
      <c r="G7" s="29"/>
      <c r="H7" s="29"/>
      <c r="I7" s="29"/>
      <c r="J7" s="30"/>
    </row>
    <row r="8" s="25" customFormat="true" ht="14.9" hidden="false" customHeight="true" outlineLevel="0" collapsed="false">
      <c r="A8" s="31"/>
      <c r="B8" s="31"/>
      <c r="C8" s="31"/>
      <c r="D8" s="31"/>
      <c r="E8" s="32"/>
      <c r="F8" s="32"/>
      <c r="G8" s="32"/>
      <c r="H8" s="32"/>
      <c r="I8" s="32"/>
      <c r="J8" s="33"/>
    </row>
    <row r="9" customFormat="false" ht="27" hidden="false" customHeight="true" outlineLevel="0" collapsed="false">
      <c r="A9" s="34" t="s">
        <v>13</v>
      </c>
      <c r="B9" s="34"/>
      <c r="C9" s="35" t="s">
        <v>14</v>
      </c>
      <c r="D9" s="35"/>
      <c r="E9" s="35"/>
      <c r="F9" s="36" t="s">
        <v>15</v>
      </c>
      <c r="G9" s="37" t="s">
        <v>16</v>
      </c>
      <c r="H9" s="37" t="s">
        <v>17</v>
      </c>
      <c r="I9" s="38" t="s">
        <v>18</v>
      </c>
      <c r="J9" s="39" t="s">
        <v>19</v>
      </c>
    </row>
    <row r="10" s="51" customFormat="true" ht="3.5" hidden="false" customHeight="true" outlineLevel="0" collapsed="false">
      <c r="A10" s="40"/>
      <c r="B10" s="40"/>
      <c r="C10" s="41"/>
      <c r="D10" s="10"/>
      <c r="E10" s="42"/>
      <c r="F10" s="43"/>
      <c r="G10" s="44"/>
      <c r="H10" s="45"/>
      <c r="I10" s="46"/>
      <c r="J10" s="47"/>
      <c r="K10" s="48"/>
      <c r="L10" s="48"/>
      <c r="M10" s="48"/>
      <c r="N10" s="48"/>
      <c r="O10" s="49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</row>
    <row r="11" customFormat="false" ht="20.5" hidden="false" customHeight="true" outlineLevel="0" collapsed="false">
      <c r="A11" s="52"/>
      <c r="B11" s="52" t="s">
        <v>20</v>
      </c>
      <c r="C11" s="53" t="s">
        <v>21</v>
      </c>
      <c r="D11" s="53"/>
      <c r="E11" s="53"/>
      <c r="F11" s="43"/>
      <c r="G11" s="54"/>
      <c r="H11" s="55"/>
      <c r="I11" s="46"/>
      <c r="J11" s="47"/>
    </row>
    <row r="12" s="51" customFormat="true" ht="4.5" hidden="false" customHeight="true" outlineLevel="0" collapsed="false">
      <c r="A12" s="56"/>
      <c r="B12" s="56"/>
      <c r="C12" s="9"/>
      <c r="D12" s="9"/>
      <c r="E12" s="9"/>
      <c r="F12" s="43"/>
      <c r="G12" s="44"/>
      <c r="H12" s="45"/>
      <c r="I12" s="46"/>
      <c r="J12" s="47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="51" customFormat="true" ht="14" hidden="false" customHeight="false" outlineLevel="0" collapsed="false">
      <c r="A13" s="56"/>
      <c r="B13" s="56"/>
      <c r="C13" s="57" t="s">
        <v>22</v>
      </c>
      <c r="D13" s="57"/>
      <c r="E13" s="57"/>
      <c r="F13" s="43"/>
      <c r="G13" s="44"/>
      <c r="H13" s="45"/>
      <c r="I13" s="46"/>
      <c r="J13" s="47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="51" customFormat="true" ht="16.5" hidden="false" customHeight="true" outlineLevel="0" collapsed="false">
      <c r="A14" s="58" t="s">
        <v>23</v>
      </c>
      <c r="B14" s="58" t="s">
        <v>24</v>
      </c>
      <c r="C14" s="59" t="s">
        <v>25</v>
      </c>
      <c r="D14" s="60"/>
      <c r="E14" s="60"/>
      <c r="F14" s="61" t="s">
        <v>26</v>
      </c>
      <c r="G14" s="62" t="n">
        <f aca="false">(2.91+2.82+1.52)*1.2</f>
        <v>8.7</v>
      </c>
      <c r="H14" s="62"/>
      <c r="I14" s="63"/>
      <c r="J14" s="64" t="n">
        <f aca="false">G14*I14</f>
        <v>0</v>
      </c>
      <c r="K14" s="48"/>
      <c r="L14" s="48"/>
      <c r="M14" s="48"/>
      <c r="N14" s="48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</row>
    <row r="15" s="51" customFormat="true" ht="16.5" hidden="false" customHeight="true" outlineLevel="0" collapsed="false">
      <c r="A15" s="58" t="s">
        <v>27</v>
      </c>
      <c r="B15" s="58" t="s">
        <v>28</v>
      </c>
      <c r="C15" s="65" t="s">
        <v>29</v>
      </c>
      <c r="D15" s="66"/>
      <c r="E15" s="66"/>
      <c r="F15" s="61" t="s">
        <v>30</v>
      </c>
      <c r="G15" s="67" t="n">
        <v>1</v>
      </c>
      <c r="H15" s="62"/>
      <c r="I15" s="63"/>
      <c r="J15" s="64" t="n">
        <f aca="false">G15*I15</f>
        <v>0</v>
      </c>
      <c r="K15" s="48"/>
      <c r="L15" s="48"/>
      <c r="M15" s="48"/>
      <c r="N15" s="48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</row>
    <row r="16" s="51" customFormat="true" ht="16.5" hidden="false" customHeight="true" outlineLevel="0" collapsed="false">
      <c r="A16" s="58" t="s">
        <v>31</v>
      </c>
      <c r="B16" s="58" t="s">
        <v>32</v>
      </c>
      <c r="C16" s="59" t="s">
        <v>33</v>
      </c>
      <c r="D16" s="60"/>
      <c r="E16" s="60"/>
      <c r="F16" s="61" t="s">
        <v>34</v>
      </c>
      <c r="G16" s="68" t="n">
        <v>6</v>
      </c>
      <c r="H16" s="69"/>
      <c r="I16" s="63"/>
      <c r="J16" s="64" t="n">
        <f aca="false">G16*I16</f>
        <v>0</v>
      </c>
      <c r="K16" s="48"/>
      <c r="L16" s="48"/>
      <c r="M16" s="48"/>
      <c r="N16" s="48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="51" customFormat="true" ht="16.5" hidden="false" customHeight="true" outlineLevel="0" collapsed="false">
      <c r="A17" s="58" t="s">
        <v>35</v>
      </c>
      <c r="B17" s="58" t="s">
        <v>32</v>
      </c>
      <c r="C17" s="59" t="s">
        <v>36</v>
      </c>
      <c r="D17" s="70"/>
      <c r="E17" s="70"/>
      <c r="F17" s="61" t="s">
        <v>34</v>
      </c>
      <c r="G17" s="68" t="n">
        <v>3</v>
      </c>
      <c r="H17" s="62"/>
      <c r="I17" s="63"/>
      <c r="J17" s="64" t="n">
        <f aca="false">G17*I17</f>
        <v>0</v>
      </c>
      <c r="K17" s="48"/>
      <c r="L17" s="48"/>
      <c r="M17" s="48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="51" customFormat="true" ht="16.5" hidden="false" customHeight="true" outlineLevel="0" collapsed="false">
      <c r="A18" s="58" t="s">
        <v>37</v>
      </c>
      <c r="B18" s="58" t="s">
        <v>32</v>
      </c>
      <c r="C18" s="59" t="s">
        <v>38</v>
      </c>
      <c r="D18" s="70"/>
      <c r="E18" s="70"/>
      <c r="F18" s="61" t="s">
        <v>39</v>
      </c>
      <c r="G18" s="68" t="n">
        <v>1</v>
      </c>
      <c r="H18" s="62"/>
      <c r="I18" s="63"/>
      <c r="J18" s="64" t="n">
        <f aca="false">G18*I18</f>
        <v>0</v>
      </c>
      <c r="K18" s="48"/>
      <c r="L18" s="48"/>
      <c r="M18" s="48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</row>
    <row r="19" s="51" customFormat="true" ht="16.5" hidden="false" customHeight="true" outlineLevel="0" collapsed="false">
      <c r="A19" s="58" t="s">
        <v>40</v>
      </c>
      <c r="B19" s="58" t="s">
        <v>32</v>
      </c>
      <c r="C19" s="59" t="s">
        <v>41</v>
      </c>
      <c r="D19" s="70"/>
      <c r="E19" s="70"/>
      <c r="F19" s="61" t="s">
        <v>34</v>
      </c>
      <c r="G19" s="68" t="n">
        <v>2</v>
      </c>
      <c r="H19" s="62"/>
      <c r="I19" s="63"/>
      <c r="J19" s="64" t="n">
        <f aca="false">G19*I19</f>
        <v>0</v>
      </c>
      <c r="K19" s="48"/>
      <c r="L19" s="48"/>
      <c r="M19" s="48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</row>
    <row r="20" s="51" customFormat="true" ht="16.5" hidden="false" customHeight="true" outlineLevel="0" collapsed="false">
      <c r="A20" s="58" t="s">
        <v>42</v>
      </c>
      <c r="B20" s="58" t="s">
        <v>32</v>
      </c>
      <c r="C20" s="59" t="s">
        <v>43</v>
      </c>
      <c r="D20" s="70"/>
      <c r="E20" s="70"/>
      <c r="F20" s="61" t="s">
        <v>39</v>
      </c>
      <c r="G20" s="62" t="n">
        <v>1</v>
      </c>
      <c r="H20" s="62"/>
      <c r="I20" s="63"/>
      <c r="J20" s="64" t="n">
        <f aca="false">G20*I20</f>
        <v>0</v>
      </c>
      <c r="K20" s="48"/>
      <c r="L20" s="48"/>
      <c r="M20" s="48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="51" customFormat="true" ht="16.5" hidden="false" customHeight="true" outlineLevel="0" collapsed="false">
      <c r="A21" s="58" t="s">
        <v>44</v>
      </c>
      <c r="B21" s="58" t="s">
        <v>32</v>
      </c>
      <c r="C21" s="65" t="s">
        <v>45</v>
      </c>
      <c r="D21" s="66"/>
      <c r="E21" s="66"/>
      <c r="F21" s="61" t="s">
        <v>39</v>
      </c>
      <c r="G21" s="62" t="n">
        <v>1</v>
      </c>
      <c r="H21" s="62"/>
      <c r="I21" s="63"/>
      <c r="J21" s="64"/>
      <c r="K21" s="48"/>
      <c r="L21" s="48"/>
      <c r="M21" s="48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="51" customFormat="true" ht="16.5" hidden="false" customHeight="true" outlineLevel="0" collapsed="false">
      <c r="A22" s="58" t="s">
        <v>46</v>
      </c>
      <c r="B22" s="58" t="s">
        <v>32</v>
      </c>
      <c r="C22" s="65" t="s">
        <v>36</v>
      </c>
      <c r="D22" s="66"/>
      <c r="E22" s="66"/>
      <c r="F22" s="61" t="s">
        <v>34</v>
      </c>
      <c r="G22" s="68" t="n">
        <v>1</v>
      </c>
      <c r="H22" s="62"/>
      <c r="I22" s="63"/>
      <c r="J22" s="64"/>
      <c r="K22" s="48"/>
      <c r="L22" s="48"/>
      <c r="M22" s="48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="51" customFormat="true" ht="16.5" hidden="false" customHeight="true" outlineLevel="0" collapsed="false">
      <c r="A23" s="58" t="s">
        <v>47</v>
      </c>
      <c r="B23" s="58"/>
      <c r="C23" s="59" t="s">
        <v>48</v>
      </c>
      <c r="D23" s="66"/>
      <c r="E23" s="66"/>
      <c r="F23" s="61" t="s">
        <v>26</v>
      </c>
      <c r="G23" s="62" t="n">
        <f aca="false">((2.91*2.5)-(1.2*2.1))</f>
        <v>4.755</v>
      </c>
      <c r="H23" s="62"/>
      <c r="I23" s="63"/>
      <c r="J23" s="64"/>
      <c r="K23" s="48"/>
      <c r="L23" s="48"/>
      <c r="M23" s="48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</row>
    <row r="24" s="51" customFormat="true" ht="16.5" hidden="false" customHeight="true" outlineLevel="0" collapsed="false">
      <c r="A24" s="58" t="s">
        <v>49</v>
      </c>
      <c r="B24" s="58"/>
      <c r="C24" s="59" t="s">
        <v>50</v>
      </c>
      <c r="D24" s="66"/>
      <c r="E24" s="66"/>
      <c r="F24" s="61" t="s">
        <v>26</v>
      </c>
      <c r="G24" s="62" t="n">
        <f aca="false">((2.91*2.5)-(1.2*2.1))</f>
        <v>4.755</v>
      </c>
      <c r="H24" s="62"/>
      <c r="I24" s="63"/>
      <c r="J24" s="64"/>
      <c r="K24" s="48"/>
      <c r="L24" s="48"/>
      <c r="M24" s="48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</row>
    <row r="25" s="51" customFormat="true" ht="16.5" hidden="false" customHeight="true" outlineLevel="0" collapsed="false">
      <c r="A25" s="58" t="s">
        <v>51</v>
      </c>
      <c r="B25" s="58"/>
      <c r="C25" s="59" t="s">
        <v>52</v>
      </c>
      <c r="D25" s="66"/>
      <c r="E25" s="66"/>
      <c r="F25" s="61" t="s">
        <v>26</v>
      </c>
      <c r="G25" s="62" t="n">
        <f aca="false">((1.1*2.5)-(1*2.1))</f>
        <v>0.65</v>
      </c>
      <c r="H25" s="62"/>
      <c r="I25" s="63"/>
      <c r="J25" s="64"/>
      <c r="K25" s="48"/>
      <c r="L25" s="48"/>
      <c r="M25" s="48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</row>
    <row r="26" s="51" customFormat="true" ht="16.5" hidden="false" customHeight="true" outlineLevel="0" collapsed="false">
      <c r="A26" s="58" t="s">
        <v>53</v>
      </c>
      <c r="B26" s="58"/>
      <c r="C26" s="59" t="s">
        <v>54</v>
      </c>
      <c r="D26" s="66"/>
      <c r="E26" s="66"/>
      <c r="F26" s="61" t="s">
        <v>26</v>
      </c>
      <c r="G26" s="62" t="n">
        <f aca="false">(((2.75+1.95)*2.5)-(1*2.1))</f>
        <v>9.65</v>
      </c>
      <c r="H26" s="62"/>
      <c r="I26" s="63"/>
      <c r="J26" s="64"/>
      <c r="K26" s="48"/>
      <c r="L26" s="48"/>
      <c r="M26" s="48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</row>
    <row r="27" s="51" customFormat="true" ht="16.5" hidden="false" customHeight="true" outlineLevel="0" collapsed="false">
      <c r="A27" s="58" t="s">
        <v>55</v>
      </c>
      <c r="B27" s="58"/>
      <c r="C27" s="59" t="s">
        <v>56</v>
      </c>
      <c r="D27" s="66"/>
      <c r="E27" s="66"/>
      <c r="F27" s="61" t="s">
        <v>26</v>
      </c>
      <c r="G27" s="62" t="n">
        <f aca="false">(((2.75+1.9)*2.5)-(1*2.1))</f>
        <v>9.525</v>
      </c>
      <c r="H27" s="62"/>
      <c r="I27" s="63"/>
      <c r="J27" s="64"/>
      <c r="K27" s="48"/>
      <c r="L27" s="48"/>
      <c r="M27" s="48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</row>
    <row r="28" s="51" customFormat="true" ht="16.5" hidden="false" customHeight="true" outlineLevel="0" collapsed="false">
      <c r="A28" s="58" t="s">
        <v>57</v>
      </c>
      <c r="B28" s="58"/>
      <c r="C28" s="65" t="s">
        <v>58</v>
      </c>
      <c r="D28" s="66"/>
      <c r="E28" s="66"/>
      <c r="F28" s="61" t="s">
        <v>26</v>
      </c>
      <c r="G28" s="62" t="n">
        <f aca="false">4.6*2.5</f>
        <v>11.5</v>
      </c>
      <c r="H28" s="62"/>
      <c r="I28" s="63"/>
      <c r="J28" s="64"/>
      <c r="K28" s="48"/>
      <c r="L28" s="48"/>
      <c r="M28" s="48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</row>
    <row r="29" s="51" customFormat="true" ht="16.5" hidden="false" customHeight="true" outlineLevel="0" collapsed="false">
      <c r="A29" s="58" t="s">
        <v>59</v>
      </c>
      <c r="B29" s="58"/>
      <c r="C29" s="65" t="s">
        <v>60</v>
      </c>
      <c r="D29" s="66"/>
      <c r="E29" s="66"/>
      <c r="F29" s="61" t="s">
        <v>26</v>
      </c>
      <c r="G29" s="62" t="n">
        <f aca="false">0.55*2.2</f>
        <v>1.21</v>
      </c>
      <c r="H29" s="62"/>
      <c r="I29" s="63"/>
      <c r="J29" s="64"/>
      <c r="K29" s="48"/>
      <c r="L29" s="48"/>
      <c r="M29" s="48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</row>
    <row r="30" s="51" customFormat="true" ht="17" hidden="false" customHeight="true" outlineLevel="0" collapsed="false">
      <c r="A30" s="71"/>
      <c r="B30" s="71"/>
      <c r="C30" s="72" t="s">
        <v>61</v>
      </c>
      <c r="D30" s="72"/>
      <c r="E30" s="72"/>
      <c r="F30" s="73"/>
      <c r="G30" s="74"/>
      <c r="H30" s="75"/>
      <c r="I30" s="76"/>
      <c r="J30" s="77"/>
      <c r="K30" s="48"/>
      <c r="L30" s="48"/>
      <c r="M30" s="48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</row>
    <row r="31" s="51" customFormat="true" ht="3.5" hidden="false" customHeight="true" outlineLevel="0" collapsed="false">
      <c r="A31" s="40"/>
      <c r="B31" s="40"/>
      <c r="C31" s="41"/>
      <c r="D31" s="10"/>
      <c r="E31" s="42"/>
      <c r="F31" s="43"/>
      <c r="G31" s="44"/>
      <c r="H31" s="45"/>
      <c r="I31" s="46"/>
      <c r="J31" s="47"/>
      <c r="K31" s="48"/>
      <c r="L31" s="48"/>
      <c r="M31" s="48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</row>
    <row r="32" customFormat="false" ht="20.5" hidden="false" customHeight="true" outlineLevel="0" collapsed="false">
      <c r="A32" s="52"/>
      <c r="B32" s="52"/>
      <c r="C32" s="78" t="s">
        <v>62</v>
      </c>
      <c r="D32" s="78"/>
      <c r="E32" s="78"/>
      <c r="F32" s="43"/>
      <c r="G32" s="54"/>
      <c r="H32" s="55"/>
      <c r="I32" s="46"/>
      <c r="J32" s="47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</row>
    <row r="33" s="51" customFormat="true" ht="18.35" hidden="false" customHeight="true" outlineLevel="0" collapsed="false">
      <c r="A33" s="79" t="s">
        <v>63</v>
      </c>
      <c r="B33" s="79" t="s">
        <v>24</v>
      </c>
      <c r="C33" s="80" t="s">
        <v>64</v>
      </c>
      <c r="D33" s="80"/>
      <c r="E33" s="80"/>
      <c r="F33" s="61" t="s">
        <v>26</v>
      </c>
      <c r="G33" s="62" t="n">
        <f aca="false">((1.9*2.3)-(1*2.1))</f>
        <v>2.27</v>
      </c>
      <c r="H33" s="81"/>
      <c r="I33" s="63"/>
      <c r="J33" s="64" t="n">
        <f aca="false">G33*I33</f>
        <v>0</v>
      </c>
      <c r="K33" s="50"/>
      <c r="L33" s="50"/>
      <c r="M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</row>
    <row r="34" s="51" customFormat="true" ht="44.75" hidden="false" customHeight="true" outlineLevel="0" collapsed="false">
      <c r="A34" s="79" t="s">
        <v>65</v>
      </c>
      <c r="B34" s="79" t="s">
        <v>24</v>
      </c>
      <c r="C34" s="80" t="s">
        <v>66</v>
      </c>
      <c r="D34" s="80"/>
      <c r="E34" s="80"/>
      <c r="F34" s="82" t="s">
        <v>26</v>
      </c>
      <c r="G34" s="83" t="n">
        <f aca="false">((2.9*2.3)-(1*2.1))</f>
        <v>4.57</v>
      </c>
      <c r="H34" s="81"/>
      <c r="I34" s="63"/>
      <c r="J34" s="64" t="n">
        <f aca="false">G34*I34</f>
        <v>0</v>
      </c>
      <c r="K34" s="50"/>
      <c r="L34" s="50"/>
      <c r="M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</row>
    <row r="35" s="51" customFormat="true" ht="29.2" hidden="false" customHeight="true" outlineLevel="0" collapsed="false">
      <c r="A35" s="79" t="s">
        <v>67</v>
      </c>
      <c r="B35" s="79" t="s">
        <v>24</v>
      </c>
      <c r="C35" s="80" t="s">
        <v>68</v>
      </c>
      <c r="D35" s="80"/>
      <c r="E35" s="80"/>
      <c r="F35" s="82" t="s">
        <v>69</v>
      </c>
      <c r="G35" s="67" t="n">
        <v>1</v>
      </c>
      <c r="H35" s="81"/>
      <c r="I35" s="63"/>
      <c r="J35" s="64" t="n">
        <f aca="false">G35*I35</f>
        <v>0</v>
      </c>
      <c r="K35" s="50"/>
      <c r="L35" s="50"/>
      <c r="M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</row>
    <row r="36" s="51" customFormat="true" ht="47.85" hidden="false" customHeight="true" outlineLevel="0" collapsed="false">
      <c r="A36" s="79" t="s">
        <v>70</v>
      </c>
      <c r="B36" s="79" t="s">
        <v>24</v>
      </c>
      <c r="C36" s="80" t="s">
        <v>71</v>
      </c>
      <c r="D36" s="80"/>
      <c r="E36" s="80"/>
      <c r="F36" s="82" t="s">
        <v>69</v>
      </c>
      <c r="G36" s="67" t="n">
        <v>1</v>
      </c>
      <c r="H36" s="81"/>
      <c r="I36" s="63"/>
      <c r="J36" s="64" t="n">
        <f aca="false">G36*I36</f>
        <v>0</v>
      </c>
      <c r="K36" s="50"/>
      <c r="L36" s="50"/>
      <c r="M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</row>
    <row r="37" s="51" customFormat="true" ht="47.85" hidden="false" customHeight="true" outlineLevel="0" collapsed="false">
      <c r="A37" s="79" t="s">
        <v>72</v>
      </c>
      <c r="B37" s="79" t="s">
        <v>24</v>
      </c>
      <c r="C37" s="80" t="s">
        <v>73</v>
      </c>
      <c r="D37" s="80"/>
      <c r="E37" s="80"/>
      <c r="F37" s="82" t="s">
        <v>69</v>
      </c>
      <c r="G37" s="67" t="n">
        <v>1</v>
      </c>
      <c r="H37" s="62"/>
      <c r="I37" s="63"/>
      <c r="J37" s="64" t="n">
        <f aca="false">G37*I37</f>
        <v>0</v>
      </c>
      <c r="K37" s="48"/>
      <c r="L37" s="48"/>
      <c r="M37" s="48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</row>
    <row r="38" s="51" customFormat="true" ht="47.85" hidden="false" customHeight="true" outlineLevel="0" collapsed="false">
      <c r="A38" s="79" t="s">
        <v>74</v>
      </c>
      <c r="B38" s="79" t="s">
        <v>24</v>
      </c>
      <c r="C38" s="80" t="s">
        <v>75</v>
      </c>
      <c r="D38" s="80"/>
      <c r="E38" s="80"/>
      <c r="F38" s="82" t="s">
        <v>69</v>
      </c>
      <c r="G38" s="67" t="n">
        <v>1</v>
      </c>
      <c r="H38" s="62"/>
      <c r="I38" s="63"/>
      <c r="J38" s="64" t="n">
        <f aca="false">G38*I38</f>
        <v>0</v>
      </c>
      <c r="K38" s="48"/>
      <c r="L38" s="48"/>
      <c r="M38" s="48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</row>
    <row r="39" s="51" customFormat="true" ht="47.85" hidden="false" customHeight="true" outlineLevel="0" collapsed="false">
      <c r="A39" s="79" t="s">
        <v>76</v>
      </c>
      <c r="B39" s="79" t="s">
        <v>24</v>
      </c>
      <c r="C39" s="80" t="s">
        <v>77</v>
      </c>
      <c r="D39" s="80"/>
      <c r="E39" s="80"/>
      <c r="F39" s="82" t="s">
        <v>69</v>
      </c>
      <c r="G39" s="67" t="n">
        <v>1</v>
      </c>
      <c r="H39" s="62"/>
      <c r="I39" s="63"/>
      <c r="J39" s="64" t="n">
        <f aca="false">G39*I39</f>
        <v>0</v>
      </c>
      <c r="K39" s="48"/>
      <c r="L39" s="48"/>
      <c r="M39" s="48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</row>
    <row r="40" s="51" customFormat="true" ht="29.2" hidden="false" customHeight="true" outlineLevel="0" collapsed="false">
      <c r="A40" s="79" t="s">
        <v>78</v>
      </c>
      <c r="B40" s="79" t="s">
        <v>24</v>
      </c>
      <c r="C40" s="80" t="s">
        <v>79</v>
      </c>
      <c r="D40" s="80"/>
      <c r="E40" s="80"/>
      <c r="F40" s="82" t="s">
        <v>69</v>
      </c>
      <c r="G40" s="67" t="n">
        <v>1</v>
      </c>
      <c r="H40" s="84"/>
      <c r="I40" s="63"/>
      <c r="J40" s="64" t="n">
        <f aca="false">G40*I40</f>
        <v>0</v>
      </c>
      <c r="K40" s="48"/>
      <c r="L40" s="48"/>
      <c r="M40" s="48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</row>
    <row r="41" s="51" customFormat="true" ht="29.2" hidden="false" customHeight="true" outlineLevel="0" collapsed="false">
      <c r="A41" s="79" t="s">
        <v>80</v>
      </c>
      <c r="B41" s="79" t="s">
        <v>24</v>
      </c>
      <c r="C41" s="80" t="s">
        <v>81</v>
      </c>
      <c r="D41" s="80"/>
      <c r="E41" s="80"/>
      <c r="F41" s="82" t="s">
        <v>69</v>
      </c>
      <c r="G41" s="67" t="n">
        <v>1</v>
      </c>
      <c r="H41" s="84"/>
      <c r="I41" s="63"/>
      <c r="J41" s="64" t="n">
        <f aca="false">G41*I41</f>
        <v>0</v>
      </c>
      <c r="K41" s="48"/>
      <c r="L41" s="48"/>
      <c r="M41" s="48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</row>
    <row r="42" s="51" customFormat="true" ht="26.4" hidden="false" customHeight="true" outlineLevel="0" collapsed="false">
      <c r="A42" s="79" t="s">
        <v>82</v>
      </c>
      <c r="B42" s="79" t="s">
        <v>24</v>
      </c>
      <c r="C42" s="80" t="s">
        <v>83</v>
      </c>
      <c r="D42" s="80"/>
      <c r="E42" s="80"/>
      <c r="F42" s="82" t="s">
        <v>34</v>
      </c>
      <c r="G42" s="67" t="n">
        <v>1</v>
      </c>
      <c r="H42" s="85"/>
      <c r="I42" s="63"/>
      <c r="J42" s="64" t="n">
        <f aca="false">G42*I42</f>
        <v>0</v>
      </c>
      <c r="K42" s="48"/>
      <c r="L42" s="48"/>
      <c r="M42" s="48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</row>
    <row r="43" s="51" customFormat="true" ht="26.4" hidden="false" customHeight="true" outlineLevel="0" collapsed="false">
      <c r="A43" s="79" t="s">
        <v>84</v>
      </c>
      <c r="B43" s="79" t="s">
        <v>24</v>
      </c>
      <c r="C43" s="80" t="s">
        <v>85</v>
      </c>
      <c r="D43" s="80"/>
      <c r="E43" s="80"/>
      <c r="F43" s="82" t="s">
        <v>34</v>
      </c>
      <c r="G43" s="67" t="n">
        <v>1</v>
      </c>
      <c r="H43" s="85"/>
      <c r="I43" s="63"/>
      <c r="J43" s="64" t="n">
        <f aca="false">G43*I43</f>
        <v>0</v>
      </c>
      <c r="K43" s="48"/>
      <c r="L43" s="48"/>
      <c r="M43" s="48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</row>
    <row r="44" s="51" customFormat="true" ht="44.75" hidden="false" customHeight="true" outlineLevel="0" collapsed="false">
      <c r="A44" s="79" t="s">
        <v>86</v>
      </c>
      <c r="B44" s="79" t="s">
        <v>24</v>
      </c>
      <c r="C44" s="80" t="s">
        <v>87</v>
      </c>
      <c r="D44" s="80"/>
      <c r="E44" s="80"/>
      <c r="F44" s="82" t="s">
        <v>34</v>
      </c>
      <c r="G44" s="67" t="n">
        <v>1</v>
      </c>
      <c r="H44" s="62"/>
      <c r="I44" s="63"/>
      <c r="J44" s="64" t="n">
        <f aca="false">G44*I44</f>
        <v>0</v>
      </c>
      <c r="K44" s="48"/>
      <c r="L44" s="48"/>
      <c r="M44" s="48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</row>
    <row r="45" s="51" customFormat="true" ht="35.55" hidden="false" customHeight="true" outlineLevel="0" collapsed="false">
      <c r="A45" s="79" t="s">
        <v>88</v>
      </c>
      <c r="B45" s="79" t="s">
        <v>24</v>
      </c>
      <c r="C45" s="80" t="s">
        <v>89</v>
      </c>
      <c r="D45" s="80"/>
      <c r="E45" s="80"/>
      <c r="F45" s="82" t="s">
        <v>34</v>
      </c>
      <c r="G45" s="67" t="n">
        <v>1</v>
      </c>
      <c r="H45" s="62"/>
      <c r="I45" s="63"/>
      <c r="J45" s="64" t="n">
        <f aca="false">G45*I45</f>
        <v>0</v>
      </c>
      <c r="K45" s="48"/>
      <c r="L45" s="48"/>
      <c r="M45" s="48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</row>
    <row r="46" s="51" customFormat="true" ht="35.55" hidden="false" customHeight="true" outlineLevel="0" collapsed="false">
      <c r="A46" s="79" t="s">
        <v>90</v>
      </c>
      <c r="B46" s="79" t="s">
        <v>24</v>
      </c>
      <c r="C46" s="80" t="s">
        <v>91</v>
      </c>
      <c r="D46" s="80"/>
      <c r="E46" s="80"/>
      <c r="F46" s="82" t="s">
        <v>34</v>
      </c>
      <c r="G46" s="67" t="n">
        <v>1</v>
      </c>
      <c r="H46" s="62"/>
      <c r="I46" s="63"/>
      <c r="J46" s="64" t="n">
        <f aca="false">G46*I46</f>
        <v>0</v>
      </c>
      <c r="K46" s="48"/>
      <c r="L46" s="48"/>
      <c r="M46" s="48"/>
      <c r="N46" s="48"/>
      <c r="O46" s="49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</row>
    <row r="47" s="51" customFormat="true" ht="35.55" hidden="false" customHeight="true" outlineLevel="0" collapsed="false">
      <c r="A47" s="79" t="s">
        <v>92</v>
      </c>
      <c r="B47" s="79" t="s">
        <v>24</v>
      </c>
      <c r="C47" s="80" t="s">
        <v>93</v>
      </c>
      <c r="D47" s="80"/>
      <c r="E47" s="80"/>
      <c r="F47" s="82" t="s">
        <v>34</v>
      </c>
      <c r="G47" s="67" t="n">
        <v>1</v>
      </c>
      <c r="H47" s="62"/>
      <c r="I47" s="63"/>
      <c r="J47" s="64" t="n">
        <f aca="false">G47*I47</f>
        <v>0</v>
      </c>
      <c r="K47" s="48"/>
      <c r="L47" s="48"/>
      <c r="M47" s="48"/>
      <c r="N47" s="48"/>
      <c r="O47" s="49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</row>
    <row r="48" s="51" customFormat="true" ht="35.55" hidden="false" customHeight="true" outlineLevel="0" collapsed="false">
      <c r="A48" s="79" t="s">
        <v>94</v>
      </c>
      <c r="B48" s="79" t="s">
        <v>24</v>
      </c>
      <c r="C48" s="80" t="s">
        <v>95</v>
      </c>
      <c r="D48" s="80"/>
      <c r="E48" s="80"/>
      <c r="F48" s="82" t="s">
        <v>34</v>
      </c>
      <c r="G48" s="67" t="n">
        <v>1</v>
      </c>
      <c r="H48" s="62"/>
      <c r="I48" s="63"/>
      <c r="J48" s="64" t="n">
        <f aca="false">G48*I48</f>
        <v>0</v>
      </c>
      <c r="K48" s="48"/>
      <c r="L48" s="48"/>
      <c r="M48" s="48"/>
      <c r="N48" s="48"/>
      <c r="O48" s="49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</row>
    <row r="49" s="51" customFormat="true" ht="12.8" hidden="false" customHeight="false" outlineLevel="0" collapsed="false">
      <c r="A49" s="58" t="s">
        <v>96</v>
      </c>
      <c r="B49" s="58" t="s">
        <v>97</v>
      </c>
      <c r="C49" s="70" t="s">
        <v>98</v>
      </c>
      <c r="D49" s="70"/>
      <c r="E49" s="70"/>
      <c r="F49" s="61" t="s">
        <v>26</v>
      </c>
      <c r="G49" s="62" t="n">
        <f aca="false">2.2*2.3</f>
        <v>5.06</v>
      </c>
      <c r="H49" s="68"/>
      <c r="I49" s="63"/>
      <c r="J49" s="64" t="n">
        <f aca="false">G49*I49</f>
        <v>0</v>
      </c>
      <c r="K49" s="48"/>
      <c r="L49" s="48"/>
      <c r="M49" s="48"/>
      <c r="N49" s="48"/>
      <c r="O49" s="49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</row>
    <row r="50" s="51" customFormat="true" ht="12.8" hidden="false" customHeight="false" outlineLevel="0" collapsed="false">
      <c r="A50" s="58" t="s">
        <v>99</v>
      </c>
      <c r="B50" s="58" t="s">
        <v>97</v>
      </c>
      <c r="C50" s="70" t="s">
        <v>100</v>
      </c>
      <c r="D50" s="70"/>
      <c r="E50" s="70"/>
      <c r="F50" s="61" t="s">
        <v>26</v>
      </c>
      <c r="G50" s="62" t="n">
        <f aca="false">4.6*2.3</f>
        <v>10.58</v>
      </c>
      <c r="H50" s="68"/>
      <c r="I50" s="63"/>
      <c r="J50" s="64" t="n">
        <f aca="false">G50*I50</f>
        <v>0</v>
      </c>
      <c r="K50" s="48"/>
      <c r="L50" s="48"/>
      <c r="M50" s="48"/>
      <c r="N50" s="48"/>
      <c r="O50" s="49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</row>
    <row r="51" s="51" customFormat="true" ht="12.8" hidden="false" customHeight="true" outlineLevel="0" collapsed="false">
      <c r="A51" s="79" t="s">
        <v>101</v>
      </c>
      <c r="B51" s="79" t="s">
        <v>97</v>
      </c>
      <c r="C51" s="80" t="s">
        <v>102</v>
      </c>
      <c r="D51" s="80"/>
      <c r="E51" s="80"/>
      <c r="F51" s="82" t="s">
        <v>26</v>
      </c>
      <c r="G51" s="83" t="n">
        <f aca="false">110</f>
        <v>110</v>
      </c>
      <c r="H51" s="62"/>
      <c r="I51" s="63"/>
      <c r="J51" s="64" t="n">
        <f aca="false">G51*I51</f>
        <v>0</v>
      </c>
      <c r="K51" s="48"/>
      <c r="L51" s="48"/>
      <c r="M51" s="48"/>
      <c r="N51" s="48"/>
      <c r="O51" s="49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</row>
    <row r="52" s="51" customFormat="true" ht="12.8" hidden="false" customHeight="true" outlineLevel="0" collapsed="false">
      <c r="A52" s="79" t="s">
        <v>103</v>
      </c>
      <c r="B52" s="79" t="s">
        <v>97</v>
      </c>
      <c r="C52" s="80" t="s">
        <v>104</v>
      </c>
      <c r="D52" s="80"/>
      <c r="E52" s="80"/>
      <c r="F52" s="82" t="s">
        <v>26</v>
      </c>
      <c r="G52" s="83" t="n">
        <f aca="false">39</f>
        <v>39</v>
      </c>
      <c r="H52" s="62"/>
      <c r="I52" s="63"/>
      <c r="J52" s="64" t="n">
        <f aca="false">G52*I52</f>
        <v>0</v>
      </c>
      <c r="K52" s="48"/>
      <c r="L52" s="48"/>
      <c r="M52" s="48"/>
      <c r="N52" s="48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</row>
    <row r="53" s="51" customFormat="true" ht="12.8" hidden="false" customHeight="false" outlineLevel="0" collapsed="false">
      <c r="A53" s="58" t="s">
        <v>105</v>
      </c>
      <c r="B53" s="58" t="s">
        <v>106</v>
      </c>
      <c r="C53" s="59" t="s">
        <v>107</v>
      </c>
      <c r="D53" s="70"/>
      <c r="E53" s="70"/>
      <c r="F53" s="61" t="s">
        <v>69</v>
      </c>
      <c r="G53" s="62" t="n">
        <v>1</v>
      </c>
      <c r="H53" s="62"/>
      <c r="I53" s="63"/>
      <c r="J53" s="64"/>
      <c r="K53" s="48"/>
      <c r="L53" s="48"/>
      <c r="M53" s="48"/>
      <c r="N53" s="48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</row>
    <row r="54" s="51" customFormat="true" ht="12.8" hidden="false" customHeight="false" outlineLevel="0" collapsed="false">
      <c r="A54" s="58" t="s">
        <v>108</v>
      </c>
      <c r="B54" s="58" t="s">
        <v>106</v>
      </c>
      <c r="C54" s="59" t="s">
        <v>109</v>
      </c>
      <c r="D54" s="70"/>
      <c r="E54" s="70"/>
      <c r="F54" s="61" t="s">
        <v>69</v>
      </c>
      <c r="G54" s="62" t="n">
        <v>1</v>
      </c>
      <c r="H54" s="62"/>
      <c r="I54" s="63"/>
      <c r="J54" s="64"/>
      <c r="K54" s="48"/>
      <c r="L54" s="48"/>
      <c r="M54" s="48"/>
      <c r="N54" s="48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</row>
    <row r="55" s="51" customFormat="true" ht="12.8" hidden="false" customHeight="false" outlineLevel="0" collapsed="false">
      <c r="A55" s="58" t="s">
        <v>110</v>
      </c>
      <c r="B55" s="58" t="s">
        <v>106</v>
      </c>
      <c r="C55" s="59" t="s">
        <v>111</v>
      </c>
      <c r="D55" s="70"/>
      <c r="E55" s="70"/>
      <c r="F55" s="61" t="s">
        <v>69</v>
      </c>
      <c r="G55" s="62" t="n">
        <v>1</v>
      </c>
      <c r="H55" s="62"/>
      <c r="I55" s="63"/>
      <c r="J55" s="64" t="n">
        <f aca="false">G55*I55</f>
        <v>0</v>
      </c>
      <c r="K55" s="48"/>
      <c r="L55" s="48"/>
      <c r="M55" s="48"/>
      <c r="N55" s="48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</row>
    <row r="56" s="51" customFormat="true" ht="12.8" hidden="false" customHeight="true" outlineLevel="0" collapsed="false">
      <c r="A56" s="58" t="s">
        <v>112</v>
      </c>
      <c r="B56" s="58" t="s">
        <v>106</v>
      </c>
      <c r="C56" s="80" t="s">
        <v>113</v>
      </c>
      <c r="D56" s="80"/>
      <c r="E56" s="80"/>
      <c r="F56" s="82" t="s">
        <v>26</v>
      </c>
      <c r="G56" s="83" t="n">
        <f aca="false">12+17</f>
        <v>29</v>
      </c>
      <c r="H56" s="62"/>
      <c r="I56" s="63"/>
      <c r="J56" s="64" t="n">
        <f aca="false">G56*I56</f>
        <v>0</v>
      </c>
      <c r="K56" s="48"/>
      <c r="L56" s="48"/>
      <c r="M56" s="48"/>
      <c r="N56" s="48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</row>
    <row r="57" s="51" customFormat="true" ht="12.8" hidden="false" customHeight="false" outlineLevel="0" collapsed="false">
      <c r="A57" s="58" t="s">
        <v>114</v>
      </c>
      <c r="B57" s="58" t="s">
        <v>115</v>
      </c>
      <c r="C57" s="70" t="s">
        <v>116</v>
      </c>
      <c r="D57" s="70"/>
      <c r="E57" s="70"/>
      <c r="F57" s="61" t="s">
        <v>30</v>
      </c>
      <c r="G57" s="67" t="n">
        <v>1</v>
      </c>
      <c r="H57" s="62"/>
      <c r="I57" s="63"/>
      <c r="J57" s="64" t="n">
        <f aca="false">G57*I57</f>
        <v>0</v>
      </c>
      <c r="K57" s="48"/>
      <c r="L57" s="48"/>
      <c r="M57" s="48"/>
      <c r="N57" s="48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</row>
    <row r="58" s="51" customFormat="true" ht="12.8" hidden="false" customHeight="true" outlineLevel="0" collapsed="false">
      <c r="A58" s="58"/>
      <c r="B58" s="58" t="s">
        <v>28</v>
      </c>
      <c r="C58" s="80" t="s">
        <v>117</v>
      </c>
      <c r="D58" s="80"/>
      <c r="E58" s="80"/>
      <c r="F58" s="61" t="s">
        <v>30</v>
      </c>
      <c r="G58" s="67" t="n">
        <v>1</v>
      </c>
      <c r="H58" s="62"/>
      <c r="I58" s="63"/>
      <c r="J58" s="64" t="n">
        <f aca="false">G58*I58</f>
        <v>0</v>
      </c>
      <c r="K58" s="48"/>
      <c r="L58" s="48"/>
      <c r="M58" s="48"/>
      <c r="N58" s="48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</row>
    <row r="59" s="51" customFormat="true" ht="18.35" hidden="false" customHeight="true" outlineLevel="0" collapsed="false">
      <c r="A59" s="58" t="s">
        <v>118</v>
      </c>
      <c r="B59" s="58" t="s">
        <v>28</v>
      </c>
      <c r="C59" s="80" t="s">
        <v>119</v>
      </c>
      <c r="D59" s="80"/>
      <c r="E59" s="80"/>
      <c r="F59" s="61" t="s">
        <v>30</v>
      </c>
      <c r="G59" s="67" t="n">
        <v>1</v>
      </c>
      <c r="H59" s="62"/>
      <c r="I59" s="63"/>
      <c r="J59" s="64"/>
      <c r="K59" s="48"/>
      <c r="L59" s="48"/>
      <c r="M59" s="48"/>
      <c r="N59" s="48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</row>
    <row r="60" s="51" customFormat="true" ht="12.8" hidden="false" customHeight="false" outlineLevel="0" collapsed="false">
      <c r="A60" s="58"/>
      <c r="B60" s="58" t="s">
        <v>120</v>
      </c>
      <c r="C60" s="70" t="s">
        <v>121</v>
      </c>
      <c r="D60" s="70"/>
      <c r="E60" s="66"/>
      <c r="F60" s="61" t="s">
        <v>30</v>
      </c>
      <c r="G60" s="67" t="n">
        <v>1</v>
      </c>
      <c r="H60" s="62"/>
      <c r="I60" s="63"/>
      <c r="J60" s="64"/>
      <c r="K60" s="48"/>
      <c r="L60" s="48"/>
      <c r="M60" s="48"/>
      <c r="N60" s="48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</row>
    <row r="61" s="51" customFormat="true" ht="18.35" hidden="false" customHeight="true" outlineLevel="0" collapsed="false">
      <c r="A61" s="58"/>
      <c r="B61" s="58" t="s">
        <v>120</v>
      </c>
      <c r="C61" s="80" t="s">
        <v>122</v>
      </c>
      <c r="D61" s="80"/>
      <c r="E61" s="80"/>
      <c r="F61" s="61" t="s">
        <v>30</v>
      </c>
      <c r="G61" s="67" t="n">
        <v>1</v>
      </c>
      <c r="H61" s="62"/>
      <c r="I61" s="63"/>
      <c r="J61" s="64"/>
      <c r="K61" s="48"/>
      <c r="L61" s="48"/>
      <c r="M61" s="48"/>
      <c r="N61" s="48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</row>
    <row r="62" s="51" customFormat="true" ht="18.35" hidden="false" customHeight="true" outlineLevel="0" collapsed="false">
      <c r="A62" s="58"/>
      <c r="B62" s="58" t="s">
        <v>120</v>
      </c>
      <c r="C62" s="80" t="s">
        <v>123</v>
      </c>
      <c r="D62" s="80"/>
      <c r="E62" s="80"/>
      <c r="F62" s="61" t="s">
        <v>30</v>
      </c>
      <c r="G62" s="67" t="n">
        <v>1</v>
      </c>
      <c r="H62" s="62"/>
      <c r="I62" s="63"/>
      <c r="J62" s="64"/>
      <c r="K62" s="48"/>
      <c r="L62" s="48"/>
      <c r="M62" s="48"/>
      <c r="N62" s="48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</row>
    <row r="63" s="51" customFormat="true" ht="12.8" hidden="false" customHeight="true" outlineLevel="0" collapsed="false">
      <c r="A63" s="58"/>
      <c r="B63" s="58" t="s">
        <v>120</v>
      </c>
      <c r="C63" s="80" t="s">
        <v>124</v>
      </c>
      <c r="D63" s="80"/>
      <c r="E63" s="80"/>
      <c r="F63" s="61" t="s">
        <v>30</v>
      </c>
      <c r="G63" s="67" t="n">
        <v>1</v>
      </c>
      <c r="H63" s="62"/>
      <c r="I63" s="63"/>
      <c r="J63" s="64"/>
      <c r="K63" s="48"/>
      <c r="L63" s="48"/>
      <c r="M63" s="48"/>
      <c r="N63" s="48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</row>
    <row r="64" s="51" customFormat="true" ht="12.8" hidden="false" customHeight="true" outlineLevel="0" collapsed="false">
      <c r="A64" s="58"/>
      <c r="B64" s="58" t="s">
        <v>120</v>
      </c>
      <c r="C64" s="80" t="s">
        <v>125</v>
      </c>
      <c r="D64" s="80"/>
      <c r="E64" s="80"/>
      <c r="F64" s="61" t="s">
        <v>34</v>
      </c>
      <c r="G64" s="68" t="n">
        <v>4</v>
      </c>
      <c r="H64" s="62"/>
      <c r="I64" s="63"/>
      <c r="J64" s="64"/>
      <c r="K64" s="48"/>
      <c r="L64" s="48"/>
      <c r="M64" s="48"/>
      <c r="N64" s="48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</row>
    <row r="65" s="51" customFormat="true" ht="12.8" hidden="false" customHeight="false" outlineLevel="0" collapsed="false">
      <c r="A65" s="58" t="s">
        <v>126</v>
      </c>
      <c r="B65" s="58" t="s">
        <v>32</v>
      </c>
      <c r="C65" s="70" t="s">
        <v>127</v>
      </c>
      <c r="D65" s="70"/>
      <c r="E65" s="70"/>
      <c r="F65" s="61" t="s">
        <v>34</v>
      </c>
      <c r="G65" s="68" t="n">
        <v>1</v>
      </c>
      <c r="H65" s="62"/>
      <c r="I65" s="63"/>
      <c r="J65" s="64"/>
      <c r="K65" s="48"/>
      <c r="L65" s="48"/>
      <c r="M65" s="48"/>
      <c r="N65" s="48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</row>
    <row r="66" s="51" customFormat="true" ht="12.8" hidden="false" customHeight="false" outlineLevel="0" collapsed="false">
      <c r="A66" s="58" t="s">
        <v>128</v>
      </c>
      <c r="B66" s="58" t="s">
        <v>32</v>
      </c>
      <c r="C66" s="70" t="s">
        <v>129</v>
      </c>
      <c r="D66" s="70"/>
      <c r="E66" s="70"/>
      <c r="F66" s="61" t="s">
        <v>34</v>
      </c>
      <c r="G66" s="68" t="n">
        <v>1</v>
      </c>
      <c r="H66" s="62"/>
      <c r="I66" s="63"/>
      <c r="J66" s="64"/>
      <c r="K66" s="48"/>
      <c r="L66" s="48"/>
      <c r="M66" s="48"/>
      <c r="N66" s="48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</row>
    <row r="67" s="51" customFormat="true" ht="12.8" hidden="false" customHeight="false" outlineLevel="0" collapsed="false">
      <c r="A67" s="58" t="s">
        <v>130</v>
      </c>
      <c r="B67" s="58" t="s">
        <v>32</v>
      </c>
      <c r="C67" s="70" t="s">
        <v>131</v>
      </c>
      <c r="D67" s="70"/>
      <c r="E67" s="70"/>
      <c r="F67" s="61" t="s">
        <v>34</v>
      </c>
      <c r="G67" s="68" t="n">
        <v>3</v>
      </c>
      <c r="H67" s="62"/>
      <c r="I67" s="63"/>
      <c r="J67" s="64"/>
      <c r="K67" s="48"/>
      <c r="L67" s="48"/>
      <c r="M67" s="48"/>
      <c r="N67" s="48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</row>
    <row r="68" s="51" customFormat="true" ht="18.35" hidden="false" customHeight="true" outlineLevel="0" collapsed="false">
      <c r="A68" s="79" t="s">
        <v>132</v>
      </c>
      <c r="B68" s="79" t="s">
        <v>32</v>
      </c>
      <c r="C68" s="80" t="s">
        <v>133</v>
      </c>
      <c r="D68" s="80"/>
      <c r="E68" s="80"/>
      <c r="F68" s="82" t="s">
        <v>34</v>
      </c>
      <c r="G68" s="67" t="n">
        <v>1</v>
      </c>
      <c r="H68" s="62"/>
      <c r="I68" s="63"/>
      <c r="J68" s="64"/>
      <c r="K68" s="48"/>
      <c r="L68" s="48"/>
      <c r="M68" s="48"/>
      <c r="N68" s="48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</row>
    <row r="69" s="51" customFormat="true" ht="12.8" hidden="false" customHeight="false" outlineLevel="0" collapsed="false">
      <c r="A69" s="58" t="s">
        <v>134</v>
      </c>
      <c r="B69" s="58" t="s">
        <v>32</v>
      </c>
      <c r="C69" s="70" t="s">
        <v>135</v>
      </c>
      <c r="D69" s="70"/>
      <c r="E69" s="70"/>
      <c r="F69" s="61" t="s">
        <v>30</v>
      </c>
      <c r="G69" s="67" t="n">
        <v>1</v>
      </c>
      <c r="H69" s="62"/>
      <c r="I69" s="63"/>
      <c r="J69" s="64"/>
      <c r="K69" s="48"/>
      <c r="L69" s="48"/>
      <c r="M69" s="48"/>
      <c r="N69" s="48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</row>
    <row r="70" s="51" customFormat="true" ht="18.35" hidden="false" customHeight="true" outlineLevel="0" collapsed="false">
      <c r="A70" s="58" t="s">
        <v>136</v>
      </c>
      <c r="B70" s="58" t="s">
        <v>32</v>
      </c>
      <c r="C70" s="80" t="s">
        <v>137</v>
      </c>
      <c r="D70" s="80"/>
      <c r="E70" s="80"/>
      <c r="F70" s="61" t="s">
        <v>34</v>
      </c>
      <c r="G70" s="68" t="n">
        <v>1</v>
      </c>
      <c r="H70" s="62"/>
      <c r="I70" s="63"/>
      <c r="J70" s="64"/>
      <c r="K70" s="48"/>
      <c r="L70" s="48"/>
      <c r="M70" s="48"/>
      <c r="N70" s="48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</row>
    <row r="71" s="51" customFormat="true" ht="12.8" hidden="false" customHeight="true" outlineLevel="0" collapsed="false">
      <c r="A71" s="58" t="s">
        <v>138</v>
      </c>
      <c r="B71" s="58" t="s">
        <v>32</v>
      </c>
      <c r="C71" s="80" t="s">
        <v>139</v>
      </c>
      <c r="D71" s="80"/>
      <c r="E71" s="80"/>
      <c r="F71" s="61" t="s">
        <v>26</v>
      </c>
      <c r="G71" s="62" t="n">
        <v>12</v>
      </c>
      <c r="H71" s="62"/>
      <c r="I71" s="63"/>
      <c r="J71" s="64"/>
      <c r="K71" s="48"/>
      <c r="L71" s="48"/>
      <c r="M71" s="48"/>
      <c r="N71" s="48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</row>
    <row r="72" s="51" customFormat="true" ht="12.8" hidden="false" customHeight="true" outlineLevel="0" collapsed="false">
      <c r="A72" s="58" t="s">
        <v>140</v>
      </c>
      <c r="B72" s="58" t="s">
        <v>32</v>
      </c>
      <c r="C72" s="80" t="s">
        <v>141</v>
      </c>
      <c r="D72" s="80"/>
      <c r="E72" s="80"/>
      <c r="F72" s="61" t="s">
        <v>26</v>
      </c>
      <c r="G72" s="62" t="n">
        <v>11.6</v>
      </c>
      <c r="H72" s="62"/>
      <c r="I72" s="63"/>
      <c r="J72" s="64"/>
      <c r="K72" s="48"/>
      <c r="L72" s="48"/>
      <c r="M72" s="48"/>
      <c r="N72" s="48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</row>
    <row r="73" s="51" customFormat="true" ht="12.8" hidden="false" customHeight="true" outlineLevel="0" collapsed="false">
      <c r="A73" s="58"/>
      <c r="B73" s="58" t="s">
        <v>32</v>
      </c>
      <c r="C73" s="80" t="s">
        <v>142</v>
      </c>
      <c r="D73" s="80"/>
      <c r="E73" s="80"/>
      <c r="F73" s="61" t="s">
        <v>34</v>
      </c>
      <c r="G73" s="68" t="n">
        <v>5</v>
      </c>
      <c r="H73" s="62"/>
      <c r="I73" s="63"/>
      <c r="J73" s="64"/>
      <c r="K73" s="48"/>
      <c r="L73" s="48"/>
      <c r="M73" s="48"/>
      <c r="N73" s="48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</row>
    <row r="74" s="51" customFormat="true" ht="12.8" hidden="false" customHeight="true" outlineLevel="0" collapsed="false">
      <c r="A74" s="58"/>
      <c r="B74" s="58" t="s">
        <v>32</v>
      </c>
      <c r="C74" s="80" t="s">
        <v>143</v>
      </c>
      <c r="D74" s="80"/>
      <c r="E74" s="80"/>
      <c r="F74" s="61" t="s">
        <v>34</v>
      </c>
      <c r="G74" s="68" t="n">
        <v>1</v>
      </c>
      <c r="H74" s="62"/>
      <c r="I74" s="63"/>
      <c r="J74" s="64"/>
      <c r="K74" s="48"/>
      <c r="L74" s="48"/>
      <c r="M74" s="48"/>
      <c r="N74" s="48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</row>
    <row r="75" s="51" customFormat="true" ht="12.8" hidden="false" customHeight="true" outlineLevel="0" collapsed="false">
      <c r="A75" s="58"/>
      <c r="B75" s="58" t="s">
        <v>32</v>
      </c>
      <c r="C75" s="80" t="s">
        <v>144</v>
      </c>
      <c r="D75" s="80"/>
      <c r="E75" s="80"/>
      <c r="F75" s="61" t="s">
        <v>34</v>
      </c>
      <c r="G75" s="68" t="n">
        <v>1</v>
      </c>
      <c r="H75" s="62"/>
      <c r="I75" s="63"/>
      <c r="J75" s="64"/>
      <c r="K75" s="48"/>
      <c r="L75" s="48"/>
      <c r="M75" s="48"/>
      <c r="N75" s="48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</row>
    <row r="76" s="51" customFormat="true" ht="12.8" hidden="false" customHeight="true" outlineLevel="0" collapsed="false">
      <c r="A76" s="58"/>
      <c r="B76" s="58" t="s">
        <v>32</v>
      </c>
      <c r="C76" s="80" t="s">
        <v>145</v>
      </c>
      <c r="D76" s="80"/>
      <c r="E76" s="80"/>
      <c r="F76" s="61" t="s">
        <v>34</v>
      </c>
      <c r="G76" s="68" t="n">
        <v>1</v>
      </c>
      <c r="H76" s="62"/>
      <c r="I76" s="63"/>
      <c r="J76" s="64"/>
      <c r="K76" s="48"/>
      <c r="L76" s="48"/>
      <c r="M76" s="48"/>
      <c r="N76" s="48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</row>
    <row r="77" s="51" customFormat="true" ht="12.8" hidden="false" customHeight="false" outlineLevel="0" collapsed="false">
      <c r="A77" s="58"/>
      <c r="B77" s="58" t="s">
        <v>32</v>
      </c>
      <c r="C77" s="70" t="s">
        <v>146</v>
      </c>
      <c r="D77" s="70"/>
      <c r="E77" s="70"/>
      <c r="F77" s="61" t="s">
        <v>34</v>
      </c>
      <c r="G77" s="68" t="n">
        <v>1</v>
      </c>
      <c r="H77" s="62"/>
      <c r="I77" s="63"/>
      <c r="J77" s="64"/>
      <c r="K77" s="48"/>
      <c r="L77" s="48"/>
      <c r="M77" s="48"/>
      <c r="N77" s="48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</row>
    <row r="78" s="51" customFormat="true" ht="12.8" hidden="false" customHeight="false" outlineLevel="0" collapsed="false">
      <c r="A78" s="58" t="s">
        <v>147</v>
      </c>
      <c r="B78" s="58"/>
      <c r="C78" s="59" t="s">
        <v>148</v>
      </c>
      <c r="D78" s="70"/>
      <c r="E78" s="70"/>
      <c r="F78" s="61" t="s">
        <v>26</v>
      </c>
      <c r="G78" s="62" t="n">
        <f aca="false">1*2.1</f>
        <v>2.1</v>
      </c>
      <c r="H78" s="62"/>
      <c r="I78" s="63"/>
      <c r="J78" s="64"/>
      <c r="K78" s="48"/>
      <c r="L78" s="48"/>
      <c r="M78" s="48"/>
      <c r="N78" s="48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</row>
    <row r="79" s="51" customFormat="true" ht="12.8" hidden="false" customHeight="false" outlineLevel="0" collapsed="false">
      <c r="A79" s="58" t="s">
        <v>149</v>
      </c>
      <c r="B79" s="58"/>
      <c r="C79" s="70" t="s">
        <v>150</v>
      </c>
      <c r="D79" s="70"/>
      <c r="E79" s="70"/>
      <c r="F79" s="61" t="s">
        <v>26</v>
      </c>
      <c r="G79" s="62" t="n">
        <f aca="false">((4.2*2.3)-(1*2.1))</f>
        <v>7.56</v>
      </c>
      <c r="H79" s="62"/>
      <c r="I79" s="63"/>
      <c r="J79" s="64"/>
      <c r="K79" s="48"/>
      <c r="L79" s="48"/>
      <c r="M79" s="48"/>
      <c r="N79" s="48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</row>
    <row r="80" s="51" customFormat="true" ht="12.8" hidden="false" customHeight="false" outlineLevel="0" collapsed="false">
      <c r="A80" s="58" t="s">
        <v>151</v>
      </c>
      <c r="B80" s="58"/>
      <c r="C80" s="70" t="s">
        <v>152</v>
      </c>
      <c r="D80" s="70"/>
      <c r="E80" s="70"/>
      <c r="F80" s="61" t="s">
        <v>26</v>
      </c>
      <c r="G80" s="62" t="n">
        <f aca="false">1.8*1</f>
        <v>1.8</v>
      </c>
      <c r="H80" s="62"/>
      <c r="I80" s="63"/>
      <c r="J80" s="64"/>
      <c r="K80" s="48"/>
      <c r="L80" s="48"/>
      <c r="M80" s="48"/>
      <c r="N80" s="48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</row>
    <row r="81" s="51" customFormat="true" ht="12.8" hidden="false" customHeight="false" outlineLevel="0" collapsed="false">
      <c r="A81" s="58" t="s">
        <v>153</v>
      </c>
      <c r="B81" s="58"/>
      <c r="C81" s="70" t="s">
        <v>154</v>
      </c>
      <c r="D81" s="70"/>
      <c r="E81" s="70"/>
      <c r="F81" s="61" t="s">
        <v>26</v>
      </c>
      <c r="G81" s="62" t="n">
        <f aca="false">1.1*0.7</f>
        <v>0.77</v>
      </c>
      <c r="H81" s="62"/>
      <c r="I81" s="63"/>
      <c r="J81" s="64"/>
      <c r="K81" s="48"/>
      <c r="L81" s="48"/>
      <c r="M81" s="48"/>
      <c r="N81" s="48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</row>
    <row r="82" s="51" customFormat="true" ht="17.15" hidden="false" customHeight="true" outlineLevel="0" collapsed="false">
      <c r="A82" s="86"/>
      <c r="B82" s="86"/>
      <c r="C82" s="72" t="s">
        <v>155</v>
      </c>
      <c r="D82" s="72"/>
      <c r="E82" s="72"/>
      <c r="F82" s="73"/>
      <c r="G82" s="74"/>
      <c r="H82" s="75"/>
      <c r="I82" s="76"/>
      <c r="J82" s="77"/>
      <c r="K82" s="48"/>
      <c r="L82" s="48"/>
      <c r="M82" s="48"/>
      <c r="N82" s="48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</row>
    <row r="83" s="51" customFormat="true" ht="12.75" hidden="false" customHeight="true" outlineLevel="0" collapsed="false">
      <c r="A83" s="87"/>
      <c r="B83" s="87"/>
      <c r="C83" s="88"/>
      <c r="D83" s="89"/>
      <c r="E83" s="89"/>
      <c r="F83" s="90"/>
      <c r="G83" s="91"/>
      <c r="H83" s="91"/>
      <c r="I83" s="92"/>
      <c r="J83" s="93"/>
      <c r="K83" s="48"/>
      <c r="L83" s="94"/>
      <c r="M83" s="48"/>
      <c r="N83" s="95"/>
      <c r="O83" s="96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</row>
    <row r="84" customFormat="false" ht="26.5" hidden="false" customHeight="true" outlineLevel="0" collapsed="false">
      <c r="A84" s="97" t="s">
        <v>156</v>
      </c>
      <c r="B84" s="97"/>
      <c r="C84" s="97"/>
      <c r="D84" s="97"/>
      <c r="E84" s="97"/>
      <c r="F84" s="98"/>
      <c r="G84" s="99"/>
      <c r="H84" s="100"/>
      <c r="I84" s="101" t="s">
        <v>157</v>
      </c>
      <c r="J84" s="102" t="n">
        <f aca="false">SUM(J30+J82)</f>
        <v>0</v>
      </c>
      <c r="L84" s="103"/>
      <c r="N84" s="104"/>
      <c r="O84" s="96"/>
      <c r="Q84" s="105"/>
    </row>
    <row r="85" customFormat="false" ht="5.25" hidden="false" customHeight="true" outlineLevel="0" collapsed="false">
      <c r="A85" s="106"/>
      <c r="B85" s="106"/>
      <c r="C85" s="107"/>
      <c r="D85" s="107"/>
      <c r="E85" s="107"/>
      <c r="F85" s="98"/>
      <c r="G85" s="99"/>
      <c r="H85" s="100"/>
      <c r="I85" s="108"/>
      <c r="J85" s="109"/>
      <c r="N85" s="110"/>
      <c r="O85" s="110"/>
    </row>
    <row r="86" customFormat="false" ht="26.5" hidden="false" customHeight="true" outlineLevel="0" collapsed="false">
      <c r="A86" s="106"/>
      <c r="B86" s="106"/>
      <c r="C86" s="111"/>
      <c r="D86" s="111"/>
      <c r="E86" s="111"/>
      <c r="F86" s="98"/>
      <c r="G86" s="99"/>
      <c r="H86" s="100"/>
      <c r="I86" s="112" t="s">
        <v>158</v>
      </c>
      <c r="J86" s="113" t="n">
        <f aca="false">J84*0.085</f>
        <v>0</v>
      </c>
      <c r="N86" s="110"/>
      <c r="O86" s="104"/>
      <c r="P86" s="114"/>
    </row>
    <row r="87" customFormat="false" ht="4.5" hidden="false" customHeight="true" outlineLevel="0" collapsed="false">
      <c r="A87" s="106"/>
      <c r="B87" s="106"/>
      <c r="C87" s="107"/>
      <c r="D87" s="107"/>
      <c r="E87" s="107"/>
      <c r="F87" s="98"/>
      <c r="G87" s="99"/>
      <c r="H87" s="100"/>
      <c r="I87" s="108"/>
      <c r="J87" s="109"/>
      <c r="N87" s="110"/>
      <c r="O87" s="110"/>
      <c r="P87" s="114"/>
    </row>
    <row r="88" customFormat="false" ht="26.5" hidden="false" customHeight="true" outlineLevel="0" collapsed="false">
      <c r="A88" s="115"/>
      <c r="B88" s="115"/>
      <c r="C88" s="115"/>
      <c r="D88" s="115"/>
      <c r="E88" s="115"/>
      <c r="F88" s="116"/>
      <c r="G88" s="117"/>
      <c r="H88" s="117"/>
      <c r="I88" s="118" t="s">
        <v>159</v>
      </c>
      <c r="J88" s="119" t="n">
        <f aca="false">J84+J86</f>
        <v>0</v>
      </c>
      <c r="L88" s="103"/>
      <c r="M88" s="120"/>
      <c r="N88" s="110"/>
      <c r="O88" s="104"/>
      <c r="P88" s="114"/>
    </row>
    <row r="89" s="7" customFormat="true" ht="12.8" hidden="false" customHeight="false" outlineLevel="0" collapsed="false">
      <c r="A89" s="121"/>
      <c r="B89" s="121"/>
      <c r="C89" s="121"/>
      <c r="D89" s="122"/>
      <c r="E89" s="122"/>
      <c r="F89" s="123"/>
      <c r="G89" s="4"/>
      <c r="H89" s="4"/>
      <c r="I89" s="124"/>
      <c r="J89" s="125"/>
      <c r="M89" s="126"/>
    </row>
    <row r="90" s="7" customFormat="true" ht="12.8" hidden="false" customHeight="false" outlineLevel="0" collapsed="false">
      <c r="A90" s="107"/>
      <c r="B90" s="107"/>
      <c r="C90" s="107"/>
      <c r="D90" s="122"/>
      <c r="E90" s="122"/>
      <c r="F90" s="123"/>
      <c r="G90" s="4"/>
      <c r="H90" s="4"/>
      <c r="I90" s="124"/>
      <c r="J90" s="125"/>
    </row>
    <row r="91" s="7" customFormat="true" ht="15" hidden="false" customHeight="false" outlineLevel="0" collapsed="false">
      <c r="A91" s="127"/>
      <c r="B91" s="127"/>
      <c r="C91" s="107"/>
      <c r="D91" s="107"/>
      <c r="E91" s="122"/>
      <c r="F91" s="123"/>
      <c r="G91" s="4"/>
      <c r="H91" s="4"/>
      <c r="I91" s="124"/>
      <c r="J91" s="125"/>
    </row>
    <row r="92" s="7" customFormat="true" ht="12.8" hidden="false" customHeight="false" outlineLevel="0" collapsed="false">
      <c r="A92" s="107"/>
      <c r="B92" s="107"/>
      <c r="C92" s="121"/>
      <c r="D92" s="107"/>
      <c r="E92" s="122"/>
      <c r="F92" s="123"/>
      <c r="G92" s="4"/>
      <c r="H92" s="4"/>
      <c r="I92" s="124"/>
      <c r="J92" s="125"/>
    </row>
    <row r="93" s="7" customFormat="true" ht="12.8" hidden="false" customHeight="false" outlineLevel="0" collapsed="false">
      <c r="A93" s="107"/>
      <c r="B93" s="107"/>
      <c r="C93" s="107"/>
      <c r="D93" s="107"/>
      <c r="E93" s="122"/>
      <c r="F93" s="123"/>
      <c r="G93" s="4"/>
      <c r="H93" s="4"/>
      <c r="I93" s="124"/>
      <c r="J93" s="125"/>
    </row>
    <row r="94" s="7" customFormat="true" ht="12.8" hidden="false" customHeight="false" outlineLevel="0" collapsed="false">
      <c r="A94" s="107"/>
      <c r="B94" s="107"/>
      <c r="F94" s="123"/>
      <c r="G94" s="4"/>
      <c r="H94" s="4"/>
      <c r="I94" s="124"/>
      <c r="J94" s="125"/>
    </row>
    <row r="95" s="7" customFormat="true" ht="12.8" hidden="false" customHeight="false" outlineLevel="0" collapsed="false">
      <c r="A95" s="107"/>
      <c r="B95" s="107"/>
      <c r="F95" s="123"/>
      <c r="G95" s="4"/>
      <c r="H95" s="4"/>
      <c r="I95" s="124"/>
      <c r="J95" s="125"/>
    </row>
    <row r="96" s="7" customFormat="true" ht="12.8" hidden="false" customHeight="false" outlineLevel="0" collapsed="false">
      <c r="A96" s="107"/>
      <c r="B96" s="107"/>
      <c r="C96" s="107"/>
      <c r="D96" s="107"/>
      <c r="E96" s="122"/>
      <c r="F96" s="123"/>
      <c r="G96" s="4"/>
      <c r="H96" s="4"/>
      <c r="I96" s="124"/>
      <c r="J96" s="125"/>
    </row>
    <row r="97" s="7" customFormat="true" ht="12.8" hidden="false" customHeight="false" outlineLevel="0" collapsed="false">
      <c r="A97" s="107"/>
      <c r="B97" s="107"/>
      <c r="C97" s="107"/>
      <c r="D97" s="107"/>
      <c r="E97" s="122"/>
      <c r="F97" s="123"/>
      <c r="G97" s="4"/>
      <c r="H97" s="4"/>
      <c r="I97" s="124"/>
      <c r="J97" s="125"/>
    </row>
    <row r="98" s="7" customFormat="true" ht="12.8" hidden="false" customHeight="false" outlineLevel="0" collapsed="false">
      <c r="A98" s="107"/>
      <c r="B98" s="107"/>
      <c r="C98" s="107"/>
      <c r="D98" s="107"/>
      <c r="E98" s="122"/>
      <c r="F98" s="123"/>
      <c r="G98" s="4"/>
      <c r="H98" s="4"/>
      <c r="I98" s="124"/>
      <c r="J98" s="125"/>
    </row>
    <row r="99" s="7" customFormat="true" ht="12.8" hidden="false" customHeight="false" outlineLevel="0" collapsed="false">
      <c r="A99" s="107"/>
      <c r="B99" s="107"/>
      <c r="C99" s="107"/>
      <c r="D99" s="107"/>
      <c r="E99" s="122"/>
      <c r="F99" s="123"/>
      <c r="G99" s="4"/>
      <c r="H99" s="4"/>
      <c r="I99" s="124"/>
      <c r="J99" s="125"/>
    </row>
    <row r="100" s="7" customFormat="true" ht="12.8" hidden="false" customHeight="false" outlineLevel="0" collapsed="false">
      <c r="A100" s="107"/>
      <c r="B100" s="107"/>
      <c r="C100" s="107"/>
      <c r="D100" s="107"/>
      <c r="E100" s="122"/>
      <c r="F100" s="123"/>
      <c r="G100" s="4"/>
      <c r="H100" s="4"/>
      <c r="I100" s="124"/>
      <c r="J100" s="125"/>
    </row>
    <row r="101" s="7" customFormat="true" ht="12.8" hidden="false" customHeight="false" outlineLevel="0" collapsed="false">
      <c r="A101" s="107"/>
      <c r="B101" s="107"/>
      <c r="C101" s="107"/>
      <c r="D101" s="107"/>
      <c r="E101" s="122"/>
      <c r="F101" s="123"/>
      <c r="G101" s="4"/>
      <c r="H101" s="4"/>
      <c r="I101" s="124"/>
      <c r="J101" s="125"/>
    </row>
    <row r="102" s="7" customFormat="true" ht="12.8" hidden="false" customHeight="false" outlineLevel="0" collapsed="false">
      <c r="A102" s="107"/>
      <c r="B102" s="107"/>
      <c r="C102" s="107"/>
      <c r="D102" s="107"/>
      <c r="E102" s="122"/>
      <c r="F102" s="123"/>
      <c r="G102" s="4"/>
      <c r="H102" s="4"/>
      <c r="I102" s="124"/>
      <c r="J102" s="125"/>
    </row>
    <row r="103" s="7" customFormat="true" ht="12.8" hidden="false" customHeight="false" outlineLevel="0" collapsed="false">
      <c r="A103" s="107"/>
      <c r="B103" s="107"/>
      <c r="C103" s="107"/>
      <c r="D103" s="107"/>
      <c r="E103" s="122"/>
      <c r="F103" s="123"/>
      <c r="G103" s="4"/>
      <c r="H103" s="4"/>
      <c r="I103" s="124"/>
      <c r="J103" s="125"/>
    </row>
    <row r="104" s="7" customFormat="true" ht="12.8" hidden="false" customHeight="false" outlineLevel="0" collapsed="false">
      <c r="A104" s="107"/>
      <c r="B104" s="107"/>
      <c r="C104" s="107"/>
      <c r="D104" s="107"/>
      <c r="E104" s="122"/>
      <c r="F104" s="123"/>
      <c r="G104" s="4"/>
      <c r="H104" s="4"/>
      <c r="I104" s="124"/>
      <c r="J104" s="125"/>
    </row>
    <row r="105" s="7" customFormat="true" ht="12.8" hidden="false" customHeight="false" outlineLevel="0" collapsed="false">
      <c r="A105" s="107"/>
      <c r="B105" s="107"/>
      <c r="C105" s="107"/>
      <c r="D105" s="107"/>
      <c r="E105" s="122"/>
      <c r="F105" s="123"/>
      <c r="G105" s="4"/>
      <c r="H105" s="4"/>
      <c r="I105" s="124"/>
      <c r="J105" s="125"/>
    </row>
    <row r="106" s="7" customFormat="true" ht="12.8" hidden="false" customHeight="false" outlineLevel="0" collapsed="false">
      <c r="A106" s="107"/>
      <c r="B106" s="107"/>
      <c r="C106" s="107"/>
      <c r="D106" s="107"/>
      <c r="E106" s="122"/>
      <c r="F106" s="123"/>
      <c r="G106" s="4"/>
      <c r="H106" s="4"/>
      <c r="I106" s="124"/>
      <c r="J106" s="125"/>
    </row>
    <row r="107" s="7" customFormat="true" ht="12.8" hidden="false" customHeight="false" outlineLevel="0" collapsed="false">
      <c r="A107" s="107"/>
      <c r="B107" s="107"/>
      <c r="C107" s="107"/>
      <c r="D107" s="107"/>
      <c r="E107" s="122"/>
      <c r="F107" s="123"/>
      <c r="G107" s="4"/>
      <c r="H107" s="4"/>
      <c r="I107" s="124"/>
      <c r="J107" s="125"/>
    </row>
    <row r="108" s="7" customFormat="true" ht="12.8" hidden="false" customHeight="false" outlineLevel="0" collapsed="false">
      <c r="A108" s="107"/>
      <c r="B108" s="107"/>
      <c r="C108" s="107"/>
      <c r="D108" s="107"/>
      <c r="E108" s="122"/>
      <c r="F108" s="123"/>
      <c r="G108" s="4"/>
      <c r="H108" s="4"/>
      <c r="I108" s="124"/>
      <c r="J108" s="125"/>
    </row>
    <row r="109" s="7" customFormat="true" ht="12.8" hidden="false" customHeight="false" outlineLevel="0" collapsed="false">
      <c r="A109" s="107"/>
      <c r="B109" s="107"/>
      <c r="C109" s="107"/>
      <c r="D109" s="107"/>
      <c r="E109" s="122"/>
      <c r="F109" s="123"/>
      <c r="G109" s="4"/>
      <c r="H109" s="4"/>
      <c r="I109" s="124"/>
      <c r="J109" s="125"/>
    </row>
    <row r="110" s="7" customFormat="true" ht="12.8" hidden="false" customHeight="false" outlineLevel="0" collapsed="false">
      <c r="A110" s="107"/>
      <c r="B110" s="107"/>
      <c r="C110" s="107"/>
      <c r="D110" s="107"/>
      <c r="E110" s="122"/>
      <c r="F110" s="123"/>
      <c r="G110" s="4"/>
      <c r="H110" s="4"/>
      <c r="I110" s="124"/>
      <c r="J110" s="125"/>
    </row>
    <row r="111" s="7" customFormat="true" ht="12.8" hidden="false" customHeight="false" outlineLevel="0" collapsed="false">
      <c r="A111" s="107"/>
      <c r="B111" s="107"/>
      <c r="C111" s="107"/>
      <c r="D111" s="107"/>
      <c r="E111" s="122"/>
      <c r="F111" s="123"/>
      <c r="G111" s="4"/>
      <c r="H111" s="4"/>
      <c r="I111" s="124"/>
      <c r="J111" s="125"/>
    </row>
    <row r="112" s="7" customFormat="true" ht="12.8" hidden="false" customHeight="false" outlineLevel="0" collapsed="false">
      <c r="A112" s="107"/>
      <c r="B112" s="107"/>
      <c r="C112" s="107"/>
      <c r="D112" s="107"/>
      <c r="E112" s="122"/>
      <c r="F112" s="123"/>
      <c r="G112" s="4"/>
      <c r="H112" s="4"/>
      <c r="I112" s="124"/>
      <c r="J112" s="125"/>
    </row>
    <row r="113" s="7" customFormat="true" ht="12.8" hidden="false" customHeight="false" outlineLevel="0" collapsed="false">
      <c r="A113" s="107"/>
      <c r="B113" s="107"/>
      <c r="C113" s="107"/>
      <c r="D113" s="107"/>
      <c r="E113" s="122"/>
      <c r="F113" s="123"/>
      <c r="G113" s="4"/>
      <c r="H113" s="4"/>
      <c r="I113" s="124"/>
      <c r="J113" s="125"/>
    </row>
    <row r="114" s="7" customFormat="true" ht="12.8" hidden="false" customHeight="false" outlineLevel="0" collapsed="false">
      <c r="A114" s="107"/>
      <c r="B114" s="107"/>
      <c r="C114" s="107"/>
      <c r="D114" s="107"/>
      <c r="E114" s="122"/>
      <c r="F114" s="123"/>
      <c r="G114" s="4"/>
      <c r="H114" s="4"/>
      <c r="I114" s="124"/>
      <c r="J114" s="125"/>
    </row>
    <row r="115" s="7" customFormat="true" ht="12.8" hidden="false" customHeight="false" outlineLevel="0" collapsed="false">
      <c r="A115" s="107"/>
      <c r="B115" s="107"/>
      <c r="C115" s="107"/>
      <c r="D115" s="107"/>
      <c r="E115" s="122"/>
      <c r="F115" s="123"/>
      <c r="G115" s="4"/>
      <c r="H115" s="4"/>
      <c r="I115" s="124"/>
      <c r="J115" s="125"/>
    </row>
    <row r="116" s="7" customFormat="true" ht="12.8" hidden="false" customHeight="false" outlineLevel="0" collapsed="false">
      <c r="A116" s="107"/>
      <c r="B116" s="107"/>
      <c r="C116" s="107"/>
      <c r="D116" s="107"/>
      <c r="E116" s="122"/>
      <c r="F116" s="123"/>
      <c r="G116" s="4"/>
      <c r="H116" s="4"/>
      <c r="I116" s="124"/>
      <c r="J116" s="125"/>
    </row>
    <row r="117" s="7" customFormat="true" ht="12.8" hidden="false" customHeight="false" outlineLevel="0" collapsed="false">
      <c r="A117" s="107"/>
      <c r="B117" s="107"/>
      <c r="C117" s="107"/>
      <c r="D117" s="107"/>
      <c r="E117" s="122"/>
      <c r="F117" s="123"/>
      <c r="G117" s="4"/>
      <c r="H117" s="4"/>
      <c r="I117" s="124"/>
      <c r="J117" s="125"/>
    </row>
    <row r="118" s="7" customFormat="true" ht="12.8" hidden="false" customHeight="false" outlineLevel="0" collapsed="false">
      <c r="A118" s="107"/>
      <c r="B118" s="107"/>
      <c r="C118" s="107"/>
      <c r="D118" s="107"/>
      <c r="E118" s="122"/>
      <c r="F118" s="123"/>
      <c r="G118" s="4"/>
      <c r="H118" s="4"/>
      <c r="I118" s="124"/>
      <c r="J118" s="125"/>
    </row>
    <row r="119" s="7" customFormat="true" ht="12.8" hidden="false" customHeight="false" outlineLevel="0" collapsed="false">
      <c r="A119" s="107"/>
      <c r="B119" s="107"/>
      <c r="C119" s="107"/>
      <c r="D119" s="107"/>
      <c r="E119" s="122"/>
      <c r="F119" s="123"/>
      <c r="G119" s="4"/>
      <c r="H119" s="4"/>
      <c r="I119" s="124"/>
      <c r="J119" s="125"/>
    </row>
    <row r="120" s="7" customFormat="true" ht="12.8" hidden="false" customHeight="false" outlineLevel="0" collapsed="false">
      <c r="A120" s="107"/>
      <c r="B120" s="107"/>
      <c r="C120" s="107"/>
      <c r="D120" s="107"/>
      <c r="E120" s="122"/>
      <c r="F120" s="123"/>
      <c r="G120" s="4"/>
      <c r="H120" s="4"/>
      <c r="I120" s="124"/>
      <c r="J120" s="125"/>
    </row>
    <row r="121" s="7" customFormat="true" ht="12.8" hidden="false" customHeight="false" outlineLevel="0" collapsed="false">
      <c r="A121" s="107"/>
      <c r="B121" s="107"/>
      <c r="C121" s="107"/>
      <c r="D121" s="107"/>
      <c r="E121" s="122"/>
      <c r="F121" s="123"/>
      <c r="G121" s="4"/>
      <c r="H121" s="4"/>
      <c r="I121" s="124"/>
      <c r="J121" s="125"/>
    </row>
    <row r="122" s="7" customFormat="true" ht="12.8" hidden="false" customHeight="false" outlineLevel="0" collapsed="false">
      <c r="A122" s="107"/>
      <c r="B122" s="107"/>
      <c r="C122" s="107"/>
      <c r="D122" s="107"/>
      <c r="E122" s="122"/>
      <c r="F122" s="123"/>
      <c r="G122" s="4"/>
      <c r="H122" s="4"/>
      <c r="I122" s="124"/>
      <c r="J122" s="125"/>
    </row>
    <row r="123" s="7" customFormat="true" ht="12.8" hidden="false" customHeight="false" outlineLevel="0" collapsed="false">
      <c r="A123" s="107"/>
      <c r="B123" s="107"/>
      <c r="C123" s="107"/>
      <c r="D123" s="107"/>
      <c r="E123" s="122"/>
      <c r="F123" s="123"/>
      <c r="G123" s="4"/>
      <c r="H123" s="4"/>
      <c r="I123" s="124"/>
      <c r="J123" s="125"/>
    </row>
    <row r="124" s="7" customFormat="true" ht="12.8" hidden="false" customHeight="false" outlineLevel="0" collapsed="false">
      <c r="A124" s="107"/>
      <c r="B124" s="107"/>
      <c r="C124" s="107"/>
      <c r="D124" s="107"/>
      <c r="E124" s="122"/>
      <c r="F124" s="123"/>
      <c r="G124" s="4"/>
      <c r="H124" s="4"/>
      <c r="I124" s="124"/>
      <c r="J124" s="125"/>
    </row>
    <row r="125" s="7" customFormat="true" ht="12.8" hidden="false" customHeight="false" outlineLevel="0" collapsed="false">
      <c r="A125" s="107"/>
      <c r="B125" s="107"/>
      <c r="C125" s="107"/>
      <c r="D125" s="107"/>
      <c r="E125" s="122"/>
      <c r="F125" s="123"/>
      <c r="G125" s="4"/>
      <c r="H125" s="4"/>
      <c r="I125" s="124"/>
      <c r="J125" s="125"/>
    </row>
    <row r="126" s="7" customFormat="true" ht="12.8" hidden="false" customHeight="false" outlineLevel="0" collapsed="false">
      <c r="A126" s="107"/>
      <c r="B126" s="107"/>
      <c r="C126" s="107"/>
      <c r="D126" s="107"/>
      <c r="E126" s="122"/>
      <c r="F126" s="123"/>
      <c r="G126" s="4"/>
      <c r="H126" s="4"/>
      <c r="I126" s="124"/>
      <c r="J126" s="125"/>
    </row>
    <row r="127" s="7" customFormat="true" ht="12.8" hidden="false" customHeight="false" outlineLevel="0" collapsed="false">
      <c r="A127" s="107"/>
      <c r="B127" s="107"/>
      <c r="C127" s="107"/>
      <c r="D127" s="107"/>
      <c r="E127" s="122"/>
      <c r="F127" s="123"/>
      <c r="G127" s="4"/>
      <c r="H127" s="4"/>
      <c r="I127" s="124"/>
      <c r="J127" s="125"/>
    </row>
    <row r="128" s="7" customFormat="true" ht="12.8" hidden="false" customHeight="false" outlineLevel="0" collapsed="false">
      <c r="A128" s="107"/>
      <c r="B128" s="107"/>
      <c r="C128" s="107"/>
      <c r="D128" s="107"/>
      <c r="E128" s="122"/>
      <c r="F128" s="123"/>
      <c r="G128" s="4"/>
      <c r="H128" s="4"/>
      <c r="I128" s="124"/>
      <c r="J128" s="125"/>
    </row>
    <row r="129" s="7" customFormat="true" ht="12.8" hidden="false" customHeight="false" outlineLevel="0" collapsed="false">
      <c r="A129" s="107"/>
      <c r="B129" s="107"/>
      <c r="C129" s="107"/>
      <c r="D129" s="107"/>
      <c r="E129" s="122"/>
      <c r="F129" s="123"/>
      <c r="G129" s="4"/>
      <c r="H129" s="4"/>
      <c r="I129" s="124"/>
      <c r="J129" s="125"/>
    </row>
    <row r="130" s="7" customFormat="true" ht="12.8" hidden="false" customHeight="false" outlineLevel="0" collapsed="false">
      <c r="A130" s="107"/>
      <c r="B130" s="107"/>
      <c r="C130" s="107"/>
      <c r="D130" s="107"/>
      <c r="E130" s="122"/>
      <c r="F130" s="123"/>
      <c r="G130" s="4"/>
      <c r="H130" s="4"/>
      <c r="I130" s="124"/>
      <c r="J130" s="125"/>
    </row>
    <row r="131" s="7" customFormat="true" ht="12.8" hidden="false" customHeight="false" outlineLevel="0" collapsed="false">
      <c r="A131" s="107"/>
      <c r="B131" s="107"/>
      <c r="C131" s="107"/>
      <c r="D131" s="107"/>
      <c r="E131" s="122"/>
      <c r="F131" s="123"/>
      <c r="G131" s="4"/>
      <c r="H131" s="4"/>
      <c r="I131" s="124"/>
      <c r="J131" s="125"/>
    </row>
    <row r="132" s="7" customFormat="true" ht="12.8" hidden="false" customHeight="false" outlineLevel="0" collapsed="false">
      <c r="A132" s="107"/>
      <c r="B132" s="107"/>
      <c r="C132" s="107"/>
      <c r="D132" s="107"/>
      <c r="E132" s="122"/>
      <c r="F132" s="123"/>
      <c r="G132" s="4"/>
      <c r="H132" s="4"/>
      <c r="I132" s="124"/>
      <c r="J132" s="125"/>
    </row>
    <row r="133" s="7" customFormat="true" ht="12.8" hidden="false" customHeight="false" outlineLevel="0" collapsed="false">
      <c r="A133" s="107"/>
      <c r="B133" s="107"/>
      <c r="C133" s="107"/>
      <c r="D133" s="107"/>
      <c r="E133" s="122"/>
      <c r="F133" s="123"/>
      <c r="G133" s="4"/>
      <c r="H133" s="4"/>
      <c r="I133" s="124"/>
      <c r="J133" s="125"/>
    </row>
    <row r="134" s="7" customFormat="true" ht="12.8" hidden="false" customHeight="false" outlineLevel="0" collapsed="false">
      <c r="A134" s="107"/>
      <c r="B134" s="107"/>
      <c r="C134" s="107"/>
      <c r="D134" s="107"/>
      <c r="E134" s="122"/>
      <c r="F134" s="123"/>
      <c r="G134" s="4"/>
      <c r="H134" s="4"/>
      <c r="I134" s="124"/>
      <c r="J134" s="125"/>
    </row>
    <row r="135" s="7" customFormat="true" ht="12.8" hidden="false" customHeight="false" outlineLevel="0" collapsed="false">
      <c r="A135" s="107"/>
      <c r="B135" s="107"/>
      <c r="C135" s="107"/>
      <c r="D135" s="107"/>
      <c r="E135" s="122"/>
      <c r="F135" s="123"/>
      <c r="G135" s="4"/>
      <c r="H135" s="4"/>
      <c r="I135" s="124"/>
      <c r="J135" s="125"/>
    </row>
    <row r="136" s="7" customFormat="true" ht="12.8" hidden="false" customHeight="false" outlineLevel="0" collapsed="false">
      <c r="A136" s="107"/>
      <c r="B136" s="107"/>
      <c r="C136" s="107"/>
      <c r="D136" s="107"/>
      <c r="E136" s="122"/>
      <c r="F136" s="123"/>
      <c r="G136" s="4"/>
      <c r="H136" s="4"/>
      <c r="I136" s="124"/>
      <c r="J136" s="125"/>
    </row>
    <row r="137" s="7" customFormat="true" ht="12.8" hidden="false" customHeight="false" outlineLevel="0" collapsed="false">
      <c r="A137" s="107"/>
      <c r="B137" s="107"/>
      <c r="C137" s="107"/>
      <c r="D137" s="107"/>
      <c r="E137" s="122"/>
      <c r="F137" s="123"/>
      <c r="G137" s="4"/>
      <c r="H137" s="4"/>
      <c r="I137" s="124"/>
      <c r="J137" s="125"/>
    </row>
    <row r="138" s="7" customFormat="true" ht="12.8" hidden="false" customHeight="false" outlineLevel="0" collapsed="false">
      <c r="A138" s="107"/>
      <c r="B138" s="107"/>
      <c r="C138" s="107"/>
      <c r="D138" s="107"/>
      <c r="E138" s="122"/>
      <c r="F138" s="123"/>
      <c r="G138" s="4"/>
      <c r="H138" s="4"/>
      <c r="I138" s="124"/>
      <c r="J138" s="125"/>
    </row>
    <row r="139" s="7" customFormat="true" ht="12.8" hidden="false" customHeight="false" outlineLevel="0" collapsed="false">
      <c r="A139" s="107"/>
      <c r="B139" s="107"/>
      <c r="C139" s="107"/>
      <c r="D139" s="107"/>
      <c r="E139" s="122"/>
      <c r="F139" s="123"/>
      <c r="G139" s="4"/>
      <c r="H139" s="4"/>
      <c r="I139" s="124"/>
      <c r="J139" s="125"/>
    </row>
    <row r="140" s="7" customFormat="true" ht="12.8" hidden="false" customHeight="false" outlineLevel="0" collapsed="false">
      <c r="A140" s="107"/>
      <c r="B140" s="107"/>
      <c r="C140" s="107"/>
      <c r="D140" s="107"/>
      <c r="E140" s="122"/>
      <c r="F140" s="123"/>
      <c r="G140" s="4"/>
      <c r="H140" s="4"/>
      <c r="I140" s="124"/>
      <c r="J140" s="125"/>
    </row>
    <row r="141" s="7" customFormat="true" ht="12.8" hidden="false" customHeight="false" outlineLevel="0" collapsed="false">
      <c r="A141" s="107"/>
      <c r="B141" s="107"/>
      <c r="C141" s="107"/>
      <c r="D141" s="107"/>
      <c r="E141" s="122"/>
      <c r="F141" s="123"/>
      <c r="G141" s="4"/>
      <c r="H141" s="4"/>
      <c r="I141" s="124"/>
      <c r="J141" s="125"/>
    </row>
    <row r="142" s="7" customFormat="true" ht="12.8" hidden="false" customHeight="false" outlineLevel="0" collapsed="false">
      <c r="A142" s="107"/>
      <c r="B142" s="107"/>
      <c r="C142" s="107"/>
      <c r="D142" s="107"/>
      <c r="E142" s="122"/>
      <c r="F142" s="123"/>
      <c r="G142" s="4"/>
      <c r="H142" s="4"/>
      <c r="I142" s="124"/>
      <c r="J142" s="125"/>
    </row>
    <row r="143" s="7" customFormat="true" ht="12.8" hidden="false" customHeight="false" outlineLevel="0" collapsed="false">
      <c r="A143" s="107"/>
      <c r="B143" s="107"/>
      <c r="C143" s="107"/>
      <c r="D143" s="107"/>
      <c r="E143" s="122"/>
      <c r="F143" s="123"/>
      <c r="G143" s="4"/>
      <c r="H143" s="4"/>
      <c r="I143" s="124"/>
      <c r="J143" s="125"/>
    </row>
    <row r="144" s="7" customFormat="true" ht="12.8" hidden="false" customHeight="false" outlineLevel="0" collapsed="false">
      <c r="A144" s="107"/>
      <c r="B144" s="107"/>
      <c r="C144" s="107"/>
      <c r="D144" s="107"/>
      <c r="E144" s="122"/>
      <c r="F144" s="123"/>
      <c r="G144" s="4"/>
      <c r="H144" s="4"/>
      <c r="I144" s="124"/>
      <c r="J144" s="125"/>
    </row>
    <row r="145" s="7" customFormat="true" ht="12.8" hidden="false" customHeight="false" outlineLevel="0" collapsed="false">
      <c r="A145" s="107"/>
      <c r="B145" s="107"/>
      <c r="C145" s="107"/>
      <c r="D145" s="107"/>
      <c r="E145" s="122"/>
      <c r="F145" s="123"/>
      <c r="G145" s="4"/>
      <c r="H145" s="4"/>
      <c r="I145" s="124"/>
      <c r="J145" s="125"/>
    </row>
    <row r="146" s="7" customFormat="true" ht="12.8" hidden="false" customHeight="false" outlineLevel="0" collapsed="false">
      <c r="A146" s="107"/>
      <c r="B146" s="107"/>
      <c r="C146" s="107"/>
      <c r="D146" s="107"/>
      <c r="E146" s="122"/>
      <c r="F146" s="123"/>
      <c r="G146" s="4"/>
      <c r="H146" s="4"/>
      <c r="I146" s="124"/>
      <c r="J146" s="125"/>
    </row>
    <row r="147" s="7" customFormat="true" ht="12.8" hidden="false" customHeight="false" outlineLevel="0" collapsed="false">
      <c r="A147" s="128"/>
      <c r="B147" s="128"/>
      <c r="C147" s="128"/>
      <c r="D147" s="128"/>
      <c r="E147" s="49"/>
      <c r="F147" s="129"/>
      <c r="G147" s="4"/>
      <c r="H147" s="4"/>
      <c r="I147" s="124"/>
      <c r="J147" s="125"/>
    </row>
    <row r="148" s="7" customFormat="true" ht="12.8" hidden="false" customHeight="false" outlineLevel="0" collapsed="false">
      <c r="A148" s="128"/>
      <c r="B148" s="128"/>
      <c r="C148" s="128"/>
      <c r="D148" s="128"/>
      <c r="E148" s="49"/>
      <c r="F148" s="129"/>
      <c r="G148" s="4"/>
      <c r="H148" s="4"/>
      <c r="I148" s="124"/>
      <c r="J148" s="125"/>
    </row>
    <row r="149" s="7" customFormat="true" ht="12.8" hidden="false" customHeight="false" outlineLevel="0" collapsed="false">
      <c r="A149" s="128"/>
      <c r="B149" s="128"/>
      <c r="C149" s="128"/>
      <c r="D149" s="128"/>
      <c r="E149" s="49"/>
      <c r="F149" s="129"/>
      <c r="G149" s="4"/>
      <c r="H149" s="4"/>
      <c r="I149" s="124"/>
      <c r="J149" s="125"/>
    </row>
    <row r="150" s="7" customFormat="true" ht="12.8" hidden="false" customHeight="false" outlineLevel="0" collapsed="false">
      <c r="A150" s="128"/>
      <c r="B150" s="128"/>
      <c r="C150" s="128"/>
      <c r="D150" s="128"/>
      <c r="E150" s="49"/>
      <c r="F150" s="129"/>
      <c r="G150" s="4"/>
      <c r="H150" s="4"/>
      <c r="I150" s="124"/>
      <c r="J150" s="125"/>
    </row>
    <row r="151" s="7" customFormat="true" ht="12.8" hidden="false" customHeight="false" outlineLevel="0" collapsed="false">
      <c r="A151" s="128"/>
      <c r="B151" s="128"/>
      <c r="C151" s="128"/>
      <c r="D151" s="128"/>
      <c r="E151" s="49"/>
      <c r="F151" s="129"/>
      <c r="G151" s="4"/>
      <c r="H151" s="4"/>
      <c r="I151" s="124"/>
      <c r="J151" s="125"/>
    </row>
    <row r="152" s="7" customFormat="true" ht="12.8" hidden="false" customHeight="false" outlineLevel="0" collapsed="false">
      <c r="A152" s="128"/>
      <c r="B152" s="128"/>
      <c r="C152" s="128"/>
      <c r="D152" s="128"/>
      <c r="E152" s="49"/>
      <c r="F152" s="129"/>
      <c r="G152" s="4"/>
      <c r="H152" s="4"/>
      <c r="I152" s="124"/>
      <c r="J152" s="125"/>
    </row>
    <row r="153" s="7" customFormat="true" ht="12.8" hidden="false" customHeight="false" outlineLevel="0" collapsed="false">
      <c r="A153" s="128"/>
      <c r="B153" s="128"/>
      <c r="C153" s="128"/>
      <c r="D153" s="128"/>
      <c r="E153" s="49"/>
      <c r="F153" s="129"/>
      <c r="G153" s="4"/>
      <c r="H153" s="4"/>
      <c r="I153" s="124"/>
      <c r="J153" s="125"/>
    </row>
    <row r="154" s="7" customFormat="true" ht="12.8" hidden="false" customHeight="false" outlineLevel="0" collapsed="false">
      <c r="A154" s="128"/>
      <c r="B154" s="128"/>
      <c r="C154" s="128"/>
      <c r="D154" s="128"/>
      <c r="E154" s="49"/>
      <c r="F154" s="129"/>
      <c r="G154" s="4"/>
      <c r="H154" s="4"/>
      <c r="I154" s="124"/>
      <c r="J154" s="125"/>
    </row>
    <row r="155" s="7" customFormat="true" ht="12.8" hidden="false" customHeight="false" outlineLevel="0" collapsed="false">
      <c r="A155" s="128"/>
      <c r="B155" s="128"/>
      <c r="C155" s="128"/>
      <c r="D155" s="128"/>
      <c r="E155" s="49"/>
      <c r="F155" s="129"/>
      <c r="G155" s="4"/>
      <c r="H155" s="4"/>
      <c r="I155" s="124"/>
      <c r="J155" s="125"/>
    </row>
    <row r="156" s="7" customFormat="true" ht="12.8" hidden="false" customHeight="false" outlineLevel="0" collapsed="false">
      <c r="A156" s="128"/>
      <c r="B156" s="128"/>
      <c r="C156" s="128"/>
      <c r="D156" s="128"/>
      <c r="E156" s="49"/>
      <c r="F156" s="129"/>
      <c r="G156" s="4"/>
      <c r="H156" s="4"/>
      <c r="I156" s="124"/>
      <c r="J156" s="125"/>
    </row>
    <row r="157" s="7" customFormat="true" ht="12.8" hidden="false" customHeight="false" outlineLevel="0" collapsed="false">
      <c r="A157" s="128"/>
      <c r="B157" s="128"/>
      <c r="C157" s="128"/>
      <c r="D157" s="128"/>
      <c r="E157" s="49"/>
      <c r="F157" s="129"/>
      <c r="G157" s="4"/>
      <c r="H157" s="4"/>
      <c r="I157" s="124"/>
      <c r="J157" s="125"/>
    </row>
    <row r="158" s="7" customFormat="true" ht="12.8" hidden="false" customHeight="false" outlineLevel="0" collapsed="false">
      <c r="A158" s="128"/>
      <c r="B158" s="128"/>
      <c r="C158" s="128"/>
      <c r="D158" s="128"/>
      <c r="E158" s="49"/>
      <c r="F158" s="129"/>
      <c r="G158" s="4"/>
      <c r="H158" s="4"/>
      <c r="I158" s="124"/>
      <c r="J158" s="125"/>
    </row>
    <row r="159" s="7" customFormat="true" ht="12.8" hidden="false" customHeight="false" outlineLevel="0" collapsed="false">
      <c r="A159" s="128"/>
      <c r="B159" s="128"/>
      <c r="C159" s="128"/>
      <c r="D159" s="128"/>
      <c r="E159" s="49"/>
      <c r="F159" s="129"/>
      <c r="G159" s="4"/>
      <c r="H159" s="4"/>
      <c r="I159" s="124"/>
      <c r="J159" s="125"/>
    </row>
    <row r="160" s="7" customFormat="true" ht="12.8" hidden="false" customHeight="false" outlineLevel="0" collapsed="false">
      <c r="A160" s="128"/>
      <c r="B160" s="128"/>
      <c r="C160" s="128"/>
      <c r="D160" s="128"/>
      <c r="E160" s="49"/>
      <c r="F160" s="129"/>
      <c r="G160" s="4"/>
      <c r="H160" s="4"/>
      <c r="I160" s="124"/>
      <c r="J160" s="125"/>
    </row>
    <row r="161" s="7" customFormat="true" ht="12.8" hidden="false" customHeight="false" outlineLevel="0" collapsed="false">
      <c r="A161" s="128"/>
      <c r="B161" s="128"/>
      <c r="C161" s="128"/>
      <c r="D161" s="128"/>
      <c r="E161" s="49"/>
      <c r="F161" s="129"/>
      <c r="G161" s="4"/>
      <c r="H161" s="4"/>
      <c r="I161" s="124"/>
      <c r="J161" s="125"/>
    </row>
    <row r="162" s="7" customFormat="true" ht="12.8" hidden="false" customHeight="false" outlineLevel="0" collapsed="false">
      <c r="A162" s="128"/>
      <c r="B162" s="128"/>
      <c r="C162" s="128"/>
      <c r="D162" s="128"/>
      <c r="E162" s="49"/>
      <c r="F162" s="129"/>
      <c r="G162" s="4"/>
      <c r="H162" s="4"/>
      <c r="I162" s="124"/>
      <c r="J162" s="125"/>
    </row>
    <row r="163" s="7" customFormat="true" ht="12.8" hidden="false" customHeight="false" outlineLevel="0" collapsed="false">
      <c r="A163" s="128"/>
      <c r="B163" s="128"/>
      <c r="C163" s="128"/>
      <c r="D163" s="128"/>
      <c r="E163" s="49"/>
      <c r="F163" s="129"/>
      <c r="G163" s="4"/>
      <c r="H163" s="4"/>
      <c r="I163" s="124"/>
      <c r="J163" s="125"/>
    </row>
    <row r="164" s="7" customFormat="true" ht="12.8" hidden="false" customHeight="false" outlineLevel="0" collapsed="false">
      <c r="A164" s="128"/>
      <c r="B164" s="128"/>
      <c r="C164" s="128"/>
      <c r="D164" s="128"/>
      <c r="E164" s="49"/>
      <c r="F164" s="129"/>
      <c r="G164" s="4"/>
      <c r="H164" s="4"/>
      <c r="I164" s="124"/>
      <c r="J164" s="125"/>
    </row>
    <row r="165" s="7" customFormat="true" ht="12.8" hidden="false" customHeight="false" outlineLevel="0" collapsed="false">
      <c r="A165" s="128"/>
      <c r="B165" s="128"/>
      <c r="C165" s="128"/>
      <c r="D165" s="128"/>
      <c r="E165" s="49"/>
      <c r="F165" s="129"/>
      <c r="G165" s="4"/>
      <c r="H165" s="4"/>
      <c r="I165" s="124"/>
      <c r="J165" s="125"/>
    </row>
    <row r="166" s="7" customFormat="true" ht="12.8" hidden="false" customHeight="false" outlineLevel="0" collapsed="false">
      <c r="A166" s="128"/>
      <c r="B166" s="128"/>
      <c r="C166" s="128"/>
      <c r="D166" s="128"/>
      <c r="E166" s="49"/>
      <c r="F166" s="129"/>
      <c r="G166" s="4"/>
      <c r="H166" s="4"/>
      <c r="I166" s="124"/>
      <c r="J166" s="125"/>
    </row>
    <row r="167" s="7" customFormat="true" ht="12.8" hidden="false" customHeight="false" outlineLevel="0" collapsed="false">
      <c r="A167" s="128"/>
      <c r="B167" s="128"/>
      <c r="C167" s="128"/>
      <c r="D167" s="128"/>
      <c r="E167" s="49"/>
      <c r="F167" s="129"/>
      <c r="G167" s="4"/>
      <c r="H167" s="4"/>
      <c r="I167" s="124"/>
      <c r="J167" s="125"/>
    </row>
    <row r="168" s="7" customFormat="true" ht="12.8" hidden="false" customHeight="false" outlineLevel="0" collapsed="false">
      <c r="A168" s="128"/>
      <c r="B168" s="128"/>
      <c r="C168" s="128"/>
      <c r="D168" s="128"/>
      <c r="E168" s="49"/>
      <c r="F168" s="129"/>
      <c r="G168" s="4"/>
      <c r="H168" s="4"/>
      <c r="I168" s="124"/>
      <c r="J168" s="125"/>
    </row>
    <row r="169" s="7" customFormat="true" ht="12.8" hidden="false" customHeight="false" outlineLevel="0" collapsed="false">
      <c r="A169" s="128"/>
      <c r="B169" s="128"/>
      <c r="C169" s="128"/>
      <c r="D169" s="128"/>
      <c r="E169" s="49"/>
      <c r="F169" s="129"/>
      <c r="G169" s="4"/>
      <c r="H169" s="4"/>
      <c r="I169" s="124"/>
      <c r="J169" s="125"/>
    </row>
    <row r="170" s="7" customFormat="true" ht="12.8" hidden="false" customHeight="false" outlineLevel="0" collapsed="false">
      <c r="A170" s="128"/>
      <c r="B170" s="128"/>
      <c r="C170" s="128"/>
      <c r="D170" s="128"/>
      <c r="E170" s="49"/>
      <c r="F170" s="129"/>
      <c r="G170" s="4"/>
      <c r="H170" s="4"/>
      <c r="I170" s="124"/>
      <c r="J170" s="125"/>
    </row>
    <row r="171" s="7" customFormat="true" ht="12.8" hidden="false" customHeight="false" outlineLevel="0" collapsed="false">
      <c r="A171" s="128"/>
      <c r="B171" s="128"/>
      <c r="C171" s="128"/>
      <c r="D171" s="128"/>
      <c r="E171" s="49"/>
      <c r="F171" s="129"/>
      <c r="G171" s="4"/>
      <c r="H171" s="4"/>
      <c r="I171" s="124"/>
      <c r="J171" s="125"/>
    </row>
    <row r="172" s="7" customFormat="true" ht="12.8" hidden="false" customHeight="false" outlineLevel="0" collapsed="false">
      <c r="A172" s="128"/>
      <c r="B172" s="128"/>
      <c r="C172" s="128"/>
      <c r="D172" s="128"/>
      <c r="E172" s="49"/>
      <c r="F172" s="129"/>
      <c r="G172" s="4"/>
      <c r="H172" s="4"/>
      <c r="I172" s="124"/>
      <c r="J172" s="125"/>
    </row>
    <row r="173" s="7" customFormat="true" ht="12.8" hidden="false" customHeight="false" outlineLevel="0" collapsed="false">
      <c r="A173" s="128"/>
      <c r="B173" s="128"/>
      <c r="C173" s="128"/>
      <c r="D173" s="128"/>
      <c r="E173" s="49"/>
      <c r="F173" s="129"/>
      <c r="G173" s="4"/>
      <c r="H173" s="4"/>
      <c r="I173" s="124"/>
      <c r="J173" s="125"/>
    </row>
    <row r="174" s="7" customFormat="true" ht="12.8" hidden="false" customHeight="false" outlineLevel="0" collapsed="false">
      <c r="A174" s="128"/>
      <c r="B174" s="128"/>
      <c r="C174" s="128"/>
      <c r="D174" s="128"/>
      <c r="E174" s="49"/>
      <c r="F174" s="129"/>
      <c r="G174" s="4"/>
      <c r="H174" s="4"/>
      <c r="I174" s="124"/>
      <c r="J174" s="125"/>
    </row>
    <row r="175" s="7" customFormat="true" ht="12.8" hidden="false" customHeight="false" outlineLevel="0" collapsed="false">
      <c r="A175" s="128"/>
      <c r="B175" s="128"/>
      <c r="C175" s="128"/>
      <c r="D175" s="128"/>
      <c r="E175" s="49"/>
      <c r="F175" s="129"/>
      <c r="G175" s="4"/>
      <c r="H175" s="4"/>
      <c r="I175" s="124"/>
      <c r="J175" s="125"/>
    </row>
    <row r="176" s="7" customFormat="true" ht="12.8" hidden="false" customHeight="false" outlineLevel="0" collapsed="false">
      <c r="A176" s="128"/>
      <c r="B176" s="128"/>
      <c r="C176" s="128"/>
      <c r="D176" s="128"/>
      <c r="E176" s="49"/>
      <c r="F176" s="129"/>
      <c r="G176" s="4"/>
      <c r="H176" s="4"/>
      <c r="I176" s="124"/>
      <c r="J176" s="125"/>
    </row>
    <row r="177" s="7" customFormat="true" ht="12.8" hidden="false" customHeight="false" outlineLevel="0" collapsed="false">
      <c r="A177" s="128"/>
      <c r="B177" s="128"/>
      <c r="C177" s="128"/>
      <c r="D177" s="128"/>
      <c r="E177" s="49"/>
      <c r="F177" s="129"/>
      <c r="G177" s="4"/>
      <c r="H177" s="4"/>
      <c r="I177" s="124"/>
      <c r="J177" s="125"/>
    </row>
    <row r="178" s="7" customFormat="true" ht="12.8" hidden="false" customHeight="false" outlineLevel="0" collapsed="false">
      <c r="A178" s="128"/>
      <c r="B178" s="128"/>
      <c r="C178" s="128"/>
      <c r="D178" s="128"/>
      <c r="E178" s="49"/>
      <c r="F178" s="129"/>
      <c r="G178" s="4"/>
      <c r="H178" s="4"/>
      <c r="I178" s="124"/>
      <c r="J178" s="125"/>
    </row>
    <row r="179" s="7" customFormat="true" ht="12.8" hidden="false" customHeight="false" outlineLevel="0" collapsed="false">
      <c r="A179" s="128"/>
      <c r="B179" s="128"/>
      <c r="C179" s="128"/>
      <c r="D179" s="128"/>
      <c r="E179" s="49"/>
      <c r="F179" s="129"/>
      <c r="G179" s="4"/>
      <c r="H179" s="4"/>
      <c r="I179" s="124"/>
      <c r="J179" s="125"/>
    </row>
    <row r="180" s="7" customFormat="true" ht="12.8" hidden="false" customHeight="false" outlineLevel="0" collapsed="false">
      <c r="A180" s="128"/>
      <c r="B180" s="128"/>
      <c r="C180" s="128"/>
      <c r="D180" s="128"/>
      <c r="E180" s="49"/>
      <c r="F180" s="129"/>
      <c r="G180" s="4"/>
      <c r="H180" s="4"/>
      <c r="I180" s="124"/>
      <c r="J180" s="125"/>
    </row>
    <row r="181" s="7" customFormat="true" ht="12.8" hidden="false" customHeight="false" outlineLevel="0" collapsed="false">
      <c r="A181" s="128"/>
      <c r="B181" s="128"/>
      <c r="C181" s="128"/>
      <c r="D181" s="128"/>
      <c r="E181" s="49"/>
      <c r="F181" s="129"/>
      <c r="G181" s="4"/>
      <c r="H181" s="4"/>
      <c r="I181" s="124"/>
      <c r="J181" s="125"/>
    </row>
    <row r="182" s="7" customFormat="true" ht="12.8" hidden="false" customHeight="false" outlineLevel="0" collapsed="false">
      <c r="A182" s="128"/>
      <c r="B182" s="128"/>
      <c r="C182" s="128"/>
      <c r="D182" s="128"/>
      <c r="E182" s="49"/>
      <c r="F182" s="129"/>
      <c r="G182" s="4"/>
      <c r="H182" s="4"/>
      <c r="I182" s="124"/>
      <c r="J182" s="125"/>
    </row>
    <row r="183" s="7" customFormat="true" ht="12.8" hidden="false" customHeight="false" outlineLevel="0" collapsed="false">
      <c r="A183" s="128"/>
      <c r="B183" s="128"/>
      <c r="C183" s="128"/>
      <c r="D183" s="128"/>
      <c r="E183" s="49"/>
      <c r="F183" s="129"/>
      <c r="G183" s="4"/>
      <c r="H183" s="4"/>
      <c r="I183" s="124"/>
      <c r="J183" s="125"/>
    </row>
    <row r="184" s="7" customFormat="true" ht="12.8" hidden="false" customHeight="false" outlineLevel="0" collapsed="false">
      <c r="A184" s="128"/>
      <c r="B184" s="128"/>
      <c r="C184" s="128"/>
      <c r="D184" s="128"/>
      <c r="E184" s="49"/>
      <c r="F184" s="129"/>
      <c r="G184" s="4"/>
      <c r="H184" s="4"/>
      <c r="I184" s="124"/>
      <c r="J184" s="125"/>
    </row>
    <row r="185" s="7" customFormat="true" ht="12.8" hidden="false" customHeight="false" outlineLevel="0" collapsed="false">
      <c r="A185" s="128"/>
      <c r="B185" s="128"/>
      <c r="C185" s="128"/>
      <c r="D185" s="128"/>
      <c r="E185" s="49"/>
      <c r="F185" s="129"/>
      <c r="G185" s="4"/>
      <c r="H185" s="4"/>
      <c r="I185" s="124"/>
      <c r="J185" s="125"/>
    </row>
    <row r="186" s="7" customFormat="true" ht="12.8" hidden="false" customHeight="false" outlineLevel="0" collapsed="false">
      <c r="A186" s="128"/>
      <c r="B186" s="128"/>
      <c r="C186" s="128"/>
      <c r="D186" s="128"/>
      <c r="E186" s="49"/>
      <c r="F186" s="129"/>
      <c r="G186" s="4"/>
      <c r="H186" s="4"/>
      <c r="I186" s="124"/>
      <c r="J186" s="125"/>
    </row>
    <row r="187" s="7" customFormat="true" ht="12.8" hidden="false" customHeight="false" outlineLevel="0" collapsed="false">
      <c r="A187" s="128"/>
      <c r="B187" s="128"/>
      <c r="C187" s="128"/>
      <c r="D187" s="128"/>
      <c r="E187" s="49"/>
      <c r="F187" s="129"/>
      <c r="G187" s="4"/>
      <c r="H187" s="4"/>
      <c r="I187" s="124"/>
      <c r="J187" s="125"/>
    </row>
    <row r="188" s="7" customFormat="true" ht="12.8" hidden="false" customHeight="false" outlineLevel="0" collapsed="false">
      <c r="A188" s="128"/>
      <c r="B188" s="128"/>
      <c r="C188" s="128"/>
      <c r="D188" s="128"/>
      <c r="E188" s="49"/>
      <c r="F188" s="129"/>
      <c r="G188" s="4"/>
      <c r="H188" s="4"/>
      <c r="I188" s="124"/>
      <c r="J188" s="125"/>
    </row>
    <row r="189" s="7" customFormat="true" ht="12.8" hidden="false" customHeight="false" outlineLevel="0" collapsed="false">
      <c r="A189" s="128"/>
      <c r="B189" s="128"/>
      <c r="C189" s="128"/>
      <c r="D189" s="128"/>
      <c r="E189" s="49"/>
      <c r="F189" s="129"/>
      <c r="G189" s="4"/>
      <c r="H189" s="4"/>
      <c r="I189" s="124"/>
      <c r="J189" s="125"/>
    </row>
    <row r="190" s="7" customFormat="true" ht="12.8" hidden="false" customHeight="false" outlineLevel="0" collapsed="false">
      <c r="A190" s="128"/>
      <c r="B190" s="128"/>
      <c r="C190" s="128"/>
      <c r="D190" s="128"/>
      <c r="E190" s="49"/>
      <c r="F190" s="129"/>
      <c r="G190" s="4"/>
      <c r="H190" s="4"/>
      <c r="I190" s="124"/>
      <c r="J190" s="125"/>
    </row>
    <row r="191" s="7" customFormat="true" ht="12.8" hidden="false" customHeight="false" outlineLevel="0" collapsed="false">
      <c r="A191" s="128"/>
      <c r="B191" s="128"/>
      <c r="C191" s="128"/>
      <c r="D191" s="128"/>
      <c r="E191" s="49"/>
      <c r="F191" s="129"/>
      <c r="G191" s="4"/>
      <c r="H191" s="4"/>
      <c r="I191" s="124"/>
      <c r="J191" s="125"/>
    </row>
    <row r="192" s="7" customFormat="true" ht="12.8" hidden="false" customHeight="false" outlineLevel="0" collapsed="false">
      <c r="A192" s="128"/>
      <c r="B192" s="128"/>
      <c r="C192" s="128"/>
      <c r="D192" s="128"/>
      <c r="E192" s="49"/>
      <c r="F192" s="129"/>
      <c r="G192" s="4"/>
      <c r="H192" s="4"/>
      <c r="I192" s="124"/>
      <c r="J192" s="125"/>
    </row>
    <row r="193" s="7" customFormat="true" ht="12.8" hidden="false" customHeight="false" outlineLevel="0" collapsed="false">
      <c r="A193" s="128"/>
      <c r="B193" s="128"/>
      <c r="C193" s="128"/>
      <c r="D193" s="128"/>
      <c r="E193" s="49"/>
      <c r="F193" s="129"/>
      <c r="G193" s="4"/>
      <c r="H193" s="4"/>
      <c r="I193" s="124"/>
      <c r="J193" s="125"/>
    </row>
    <row r="194" s="7" customFormat="true" ht="12.8" hidden="false" customHeight="false" outlineLevel="0" collapsed="false">
      <c r="A194" s="128"/>
      <c r="B194" s="128"/>
      <c r="C194" s="128"/>
      <c r="D194" s="128"/>
      <c r="E194" s="49"/>
      <c r="F194" s="129"/>
      <c r="G194" s="4"/>
      <c r="H194" s="4"/>
      <c r="I194" s="124"/>
      <c r="J194" s="125"/>
    </row>
    <row r="195" s="7" customFormat="true" ht="12.8" hidden="false" customHeight="false" outlineLevel="0" collapsed="false">
      <c r="A195" s="128"/>
      <c r="B195" s="128"/>
      <c r="C195" s="128"/>
      <c r="D195" s="128"/>
      <c r="E195" s="49"/>
      <c r="F195" s="129"/>
      <c r="G195" s="4"/>
      <c r="H195" s="4"/>
      <c r="I195" s="124"/>
      <c r="J195" s="125"/>
    </row>
    <row r="196" s="7" customFormat="true" ht="12.8" hidden="false" customHeight="false" outlineLevel="0" collapsed="false">
      <c r="A196" s="128"/>
      <c r="B196" s="128"/>
      <c r="C196" s="128"/>
      <c r="D196" s="128"/>
      <c r="E196" s="49"/>
      <c r="F196" s="129"/>
      <c r="G196" s="4"/>
      <c r="H196" s="4"/>
      <c r="I196" s="124"/>
      <c r="J196" s="125"/>
    </row>
    <row r="197" s="7" customFormat="true" ht="12.8" hidden="false" customHeight="false" outlineLevel="0" collapsed="false">
      <c r="A197" s="128"/>
      <c r="B197" s="128"/>
      <c r="C197" s="128"/>
      <c r="D197" s="128"/>
      <c r="E197" s="49"/>
      <c r="F197" s="129"/>
      <c r="G197" s="4"/>
      <c r="H197" s="4"/>
      <c r="I197" s="124"/>
      <c r="J197" s="125"/>
    </row>
    <row r="198" s="7" customFormat="true" ht="12.8" hidden="false" customHeight="false" outlineLevel="0" collapsed="false">
      <c r="A198" s="128"/>
      <c r="B198" s="128"/>
      <c r="C198" s="128"/>
      <c r="D198" s="128"/>
      <c r="E198" s="49"/>
      <c r="F198" s="129"/>
      <c r="G198" s="4"/>
      <c r="H198" s="4"/>
      <c r="I198" s="124"/>
      <c r="J198" s="125"/>
    </row>
    <row r="199" s="7" customFormat="true" ht="12.8" hidden="false" customHeight="false" outlineLevel="0" collapsed="false">
      <c r="A199" s="128"/>
      <c r="B199" s="128"/>
      <c r="C199" s="128"/>
      <c r="D199" s="128"/>
      <c r="E199" s="49"/>
      <c r="F199" s="129"/>
      <c r="G199" s="4"/>
      <c r="H199" s="4"/>
      <c r="I199" s="124"/>
      <c r="J199" s="125"/>
    </row>
    <row r="200" s="7" customFormat="true" ht="12.8" hidden="false" customHeight="false" outlineLevel="0" collapsed="false">
      <c r="A200" s="128"/>
      <c r="B200" s="128"/>
      <c r="C200" s="128"/>
      <c r="D200" s="128"/>
      <c r="E200" s="49"/>
      <c r="F200" s="129"/>
      <c r="G200" s="4"/>
      <c r="H200" s="4"/>
      <c r="I200" s="124"/>
      <c r="J200" s="125"/>
    </row>
    <row r="201" s="7" customFormat="true" ht="12.8" hidden="false" customHeight="false" outlineLevel="0" collapsed="false">
      <c r="A201" s="128"/>
      <c r="B201" s="128"/>
      <c r="C201" s="128"/>
      <c r="D201" s="128"/>
      <c r="E201" s="49"/>
      <c r="F201" s="129"/>
      <c r="G201" s="4"/>
      <c r="H201" s="4"/>
      <c r="I201" s="124"/>
      <c r="J201" s="125"/>
    </row>
    <row r="202" s="7" customFormat="true" ht="12.8" hidden="false" customHeight="false" outlineLevel="0" collapsed="false">
      <c r="A202" s="128"/>
      <c r="B202" s="128"/>
      <c r="C202" s="128"/>
      <c r="D202" s="128"/>
      <c r="E202" s="49"/>
      <c r="F202" s="129"/>
      <c r="G202" s="4"/>
      <c r="H202" s="4"/>
      <c r="I202" s="124"/>
      <c r="J202" s="125"/>
    </row>
    <row r="203" s="7" customFormat="true" ht="12.8" hidden="false" customHeight="false" outlineLevel="0" collapsed="false">
      <c r="A203" s="128"/>
      <c r="B203" s="128"/>
      <c r="C203" s="128"/>
      <c r="D203" s="128"/>
      <c r="E203" s="49"/>
      <c r="F203" s="129"/>
      <c r="G203" s="4"/>
      <c r="H203" s="4"/>
      <c r="I203" s="124"/>
      <c r="J203" s="125"/>
    </row>
    <row r="204" s="7" customFormat="true" ht="12.8" hidden="false" customHeight="false" outlineLevel="0" collapsed="false">
      <c r="A204" s="128"/>
      <c r="B204" s="128"/>
      <c r="C204" s="128"/>
      <c r="D204" s="128"/>
      <c r="E204" s="49"/>
      <c r="F204" s="129"/>
      <c r="G204" s="4"/>
      <c r="H204" s="4"/>
      <c r="I204" s="124"/>
      <c r="J204" s="125"/>
    </row>
    <row r="205" s="7" customFormat="true" ht="12.8" hidden="false" customHeight="false" outlineLevel="0" collapsed="false">
      <c r="A205" s="128"/>
      <c r="B205" s="128"/>
      <c r="C205" s="128"/>
      <c r="D205" s="128"/>
      <c r="E205" s="49"/>
      <c r="F205" s="129"/>
      <c r="G205" s="4"/>
      <c r="H205" s="4"/>
      <c r="I205" s="124"/>
      <c r="J205" s="125"/>
    </row>
    <row r="206" s="7" customFormat="true" ht="12.8" hidden="false" customHeight="false" outlineLevel="0" collapsed="false">
      <c r="A206" s="128"/>
      <c r="B206" s="128"/>
      <c r="C206" s="128"/>
      <c r="D206" s="128"/>
      <c r="E206" s="49"/>
      <c r="F206" s="129"/>
      <c r="G206" s="4"/>
      <c r="H206" s="4"/>
      <c r="I206" s="124"/>
      <c r="J206" s="125"/>
    </row>
    <row r="207" s="7" customFormat="true" ht="12.8" hidden="false" customHeight="false" outlineLevel="0" collapsed="false">
      <c r="A207" s="128"/>
      <c r="B207" s="128"/>
      <c r="C207" s="128"/>
      <c r="D207" s="128"/>
      <c r="E207" s="49"/>
      <c r="F207" s="129"/>
      <c r="G207" s="4"/>
      <c r="H207" s="4"/>
      <c r="I207" s="124"/>
      <c r="J207" s="125"/>
    </row>
    <row r="208" s="7" customFormat="true" ht="12.8" hidden="false" customHeight="false" outlineLevel="0" collapsed="false">
      <c r="A208" s="128"/>
      <c r="B208" s="128"/>
      <c r="C208" s="128"/>
      <c r="D208" s="128"/>
      <c r="E208" s="49"/>
      <c r="F208" s="129"/>
      <c r="G208" s="4"/>
      <c r="H208" s="4"/>
      <c r="I208" s="124"/>
      <c r="J208" s="125"/>
    </row>
    <row r="209" s="7" customFormat="true" ht="12.8" hidden="false" customHeight="false" outlineLevel="0" collapsed="false">
      <c r="A209" s="128"/>
      <c r="B209" s="128"/>
      <c r="C209" s="128"/>
      <c r="D209" s="128"/>
      <c r="E209" s="49"/>
      <c r="F209" s="129"/>
      <c r="G209" s="4"/>
      <c r="H209" s="4"/>
      <c r="I209" s="124"/>
      <c r="J209" s="125"/>
    </row>
    <row r="210" s="7" customFormat="true" ht="12.8" hidden="false" customHeight="false" outlineLevel="0" collapsed="false">
      <c r="A210" s="128"/>
      <c r="B210" s="128"/>
      <c r="C210" s="128"/>
      <c r="D210" s="128"/>
      <c r="E210" s="49"/>
      <c r="F210" s="129"/>
      <c r="G210" s="4"/>
      <c r="H210" s="4"/>
      <c r="I210" s="124"/>
      <c r="J210" s="125"/>
    </row>
    <row r="211" s="7" customFormat="true" ht="12.8" hidden="false" customHeight="false" outlineLevel="0" collapsed="false">
      <c r="A211" s="128"/>
      <c r="B211" s="128"/>
      <c r="C211" s="128"/>
      <c r="D211" s="128"/>
      <c r="E211" s="49"/>
      <c r="F211" s="129"/>
      <c r="G211" s="4"/>
      <c r="H211" s="4"/>
      <c r="I211" s="124"/>
      <c r="J211" s="125"/>
    </row>
    <row r="212" s="7" customFormat="true" ht="12.8" hidden="false" customHeight="false" outlineLevel="0" collapsed="false">
      <c r="A212" s="128"/>
      <c r="B212" s="128"/>
      <c r="C212" s="128"/>
      <c r="D212" s="128"/>
      <c r="E212" s="49"/>
      <c r="F212" s="129"/>
      <c r="G212" s="4"/>
      <c r="H212" s="4"/>
      <c r="I212" s="124"/>
      <c r="J212" s="125"/>
    </row>
    <row r="213" s="7" customFormat="true" ht="12.8" hidden="false" customHeight="false" outlineLevel="0" collapsed="false">
      <c r="A213" s="128"/>
      <c r="B213" s="128"/>
      <c r="C213" s="128"/>
      <c r="D213" s="128"/>
      <c r="E213" s="49"/>
      <c r="F213" s="129"/>
      <c r="G213" s="4"/>
      <c r="H213" s="4"/>
      <c r="I213" s="124"/>
      <c r="J213" s="125"/>
    </row>
    <row r="214" s="7" customFormat="true" ht="12.8" hidden="false" customHeight="false" outlineLevel="0" collapsed="false">
      <c r="A214" s="128"/>
      <c r="B214" s="128"/>
      <c r="C214" s="128"/>
      <c r="D214" s="128"/>
      <c r="E214" s="49"/>
      <c r="F214" s="129"/>
      <c r="G214" s="4"/>
      <c r="H214" s="4"/>
      <c r="I214" s="124"/>
      <c r="J214" s="125"/>
    </row>
    <row r="215" s="7" customFormat="true" ht="12.8" hidden="false" customHeight="false" outlineLevel="0" collapsed="false">
      <c r="A215" s="128"/>
      <c r="B215" s="128"/>
      <c r="C215" s="128"/>
      <c r="D215" s="128"/>
      <c r="E215" s="49"/>
      <c r="F215" s="129"/>
      <c r="G215" s="4"/>
      <c r="H215" s="4"/>
      <c r="I215" s="124"/>
      <c r="J215" s="125"/>
    </row>
    <row r="216" s="7" customFormat="true" ht="12.8" hidden="false" customHeight="false" outlineLevel="0" collapsed="false">
      <c r="A216" s="128"/>
      <c r="B216" s="128"/>
      <c r="C216" s="128"/>
      <c r="D216" s="128"/>
      <c r="E216" s="49"/>
      <c r="F216" s="129"/>
      <c r="G216" s="4"/>
      <c r="H216" s="4"/>
      <c r="I216" s="124"/>
      <c r="J216" s="125"/>
    </row>
    <row r="217" s="7" customFormat="true" ht="12.8" hidden="false" customHeight="false" outlineLevel="0" collapsed="false">
      <c r="A217" s="128"/>
      <c r="B217" s="128"/>
      <c r="C217" s="128"/>
      <c r="D217" s="128"/>
      <c r="E217" s="49"/>
      <c r="F217" s="129"/>
      <c r="G217" s="4"/>
      <c r="H217" s="4"/>
      <c r="I217" s="124"/>
      <c r="J217" s="125"/>
    </row>
    <row r="218" s="7" customFormat="true" ht="12.8" hidden="false" customHeight="false" outlineLevel="0" collapsed="false">
      <c r="A218" s="128"/>
      <c r="B218" s="128"/>
      <c r="C218" s="128"/>
      <c r="D218" s="128"/>
      <c r="E218" s="49"/>
      <c r="F218" s="129"/>
      <c r="G218" s="4"/>
      <c r="H218" s="4"/>
      <c r="I218" s="124"/>
      <c r="J218" s="125"/>
    </row>
    <row r="219" s="7" customFormat="true" ht="12.8" hidden="false" customHeight="false" outlineLevel="0" collapsed="false">
      <c r="A219" s="128"/>
      <c r="B219" s="128"/>
      <c r="C219" s="128"/>
      <c r="D219" s="128"/>
      <c r="E219" s="49"/>
      <c r="F219" s="129"/>
      <c r="G219" s="4"/>
      <c r="H219" s="4"/>
      <c r="I219" s="124"/>
      <c r="J219" s="125"/>
    </row>
    <row r="220" s="7" customFormat="true" ht="12.8" hidden="false" customHeight="false" outlineLevel="0" collapsed="false">
      <c r="A220" s="128"/>
      <c r="B220" s="128"/>
      <c r="C220" s="128"/>
      <c r="D220" s="128"/>
      <c r="E220" s="49"/>
      <c r="F220" s="129"/>
      <c r="G220" s="4"/>
      <c r="H220" s="4"/>
      <c r="I220" s="124"/>
      <c r="J220" s="125"/>
    </row>
    <row r="221" s="7" customFormat="true" ht="12.8" hidden="false" customHeight="false" outlineLevel="0" collapsed="false">
      <c r="A221" s="128"/>
      <c r="B221" s="128"/>
      <c r="C221" s="128"/>
      <c r="D221" s="128"/>
      <c r="E221" s="49"/>
      <c r="F221" s="129"/>
      <c r="G221" s="4"/>
      <c r="H221" s="4"/>
      <c r="I221" s="124"/>
      <c r="J221" s="125"/>
    </row>
    <row r="222" s="7" customFormat="true" ht="12.8" hidden="false" customHeight="false" outlineLevel="0" collapsed="false">
      <c r="A222" s="128"/>
      <c r="B222" s="128"/>
      <c r="C222" s="128"/>
      <c r="D222" s="128"/>
      <c r="E222" s="49"/>
      <c r="F222" s="129"/>
      <c r="G222" s="4"/>
      <c r="H222" s="4"/>
      <c r="I222" s="124"/>
      <c r="J222" s="125"/>
    </row>
    <row r="223" s="7" customFormat="true" ht="12.8" hidden="false" customHeight="false" outlineLevel="0" collapsed="false">
      <c r="A223" s="128"/>
      <c r="B223" s="128"/>
      <c r="C223" s="128"/>
      <c r="D223" s="128"/>
      <c r="E223" s="49"/>
      <c r="F223" s="129"/>
      <c r="G223" s="4"/>
      <c r="H223" s="4"/>
      <c r="I223" s="124"/>
      <c r="J223" s="125"/>
    </row>
    <row r="224" s="7" customFormat="true" ht="12.8" hidden="false" customHeight="false" outlineLevel="0" collapsed="false">
      <c r="A224" s="128"/>
      <c r="B224" s="128"/>
      <c r="C224" s="128"/>
      <c r="D224" s="128"/>
      <c r="E224" s="49"/>
      <c r="F224" s="129"/>
      <c r="G224" s="4"/>
      <c r="H224" s="4"/>
      <c r="I224" s="124"/>
      <c r="J224" s="125"/>
    </row>
    <row r="225" s="7" customFormat="true" ht="12.8" hidden="false" customHeight="false" outlineLevel="0" collapsed="false">
      <c r="A225" s="128"/>
      <c r="B225" s="128"/>
      <c r="C225" s="128"/>
      <c r="D225" s="128"/>
      <c r="E225" s="49"/>
      <c r="F225" s="129"/>
      <c r="G225" s="4"/>
      <c r="H225" s="4"/>
      <c r="I225" s="124"/>
      <c r="J225" s="125"/>
    </row>
    <row r="226" s="7" customFormat="true" ht="12.8" hidden="false" customHeight="false" outlineLevel="0" collapsed="false">
      <c r="A226" s="128"/>
      <c r="B226" s="128"/>
      <c r="C226" s="128"/>
      <c r="D226" s="128"/>
      <c r="E226" s="49"/>
      <c r="F226" s="129"/>
      <c r="G226" s="4"/>
      <c r="H226" s="4"/>
      <c r="I226" s="124"/>
      <c r="J226" s="125"/>
    </row>
    <row r="227" s="7" customFormat="true" ht="12.8" hidden="false" customHeight="false" outlineLevel="0" collapsed="false">
      <c r="A227" s="128"/>
      <c r="B227" s="128"/>
      <c r="C227" s="128"/>
      <c r="D227" s="128"/>
      <c r="E227" s="49"/>
      <c r="F227" s="129"/>
      <c r="G227" s="4"/>
      <c r="H227" s="4"/>
      <c r="I227" s="124"/>
      <c r="J227" s="125"/>
    </row>
    <row r="228" s="7" customFormat="true" ht="12.8" hidden="false" customHeight="false" outlineLevel="0" collapsed="false">
      <c r="A228" s="128"/>
      <c r="B228" s="128"/>
      <c r="C228" s="128"/>
      <c r="D228" s="128"/>
      <c r="E228" s="49"/>
      <c r="F228" s="129"/>
      <c r="G228" s="4"/>
      <c r="H228" s="4"/>
      <c r="I228" s="124"/>
      <c r="J228" s="125"/>
    </row>
    <row r="229" s="7" customFormat="true" ht="12.8" hidden="false" customHeight="false" outlineLevel="0" collapsed="false">
      <c r="A229" s="128"/>
      <c r="B229" s="128"/>
      <c r="C229" s="128"/>
      <c r="D229" s="128"/>
      <c r="E229" s="49"/>
      <c r="F229" s="129"/>
      <c r="G229" s="4"/>
      <c r="H229" s="4"/>
      <c r="I229" s="124"/>
      <c r="J229" s="125"/>
    </row>
    <row r="230" s="7" customFormat="true" ht="12.8" hidden="false" customHeight="false" outlineLevel="0" collapsed="false">
      <c r="A230" s="128"/>
      <c r="B230" s="128"/>
      <c r="C230" s="128"/>
      <c r="D230" s="128"/>
      <c r="E230" s="49"/>
      <c r="F230" s="129"/>
      <c r="G230" s="4"/>
      <c r="H230" s="4"/>
      <c r="I230" s="124"/>
      <c r="J230" s="125"/>
    </row>
    <row r="231" s="7" customFormat="true" ht="12.8" hidden="false" customHeight="false" outlineLevel="0" collapsed="false">
      <c r="A231" s="128"/>
      <c r="B231" s="128"/>
      <c r="C231" s="128"/>
      <c r="D231" s="128"/>
      <c r="E231" s="49"/>
      <c r="F231" s="129"/>
      <c r="G231" s="4"/>
      <c r="H231" s="4"/>
      <c r="I231" s="124"/>
      <c r="J231" s="125"/>
    </row>
    <row r="232" s="7" customFormat="true" ht="12.8" hidden="false" customHeight="false" outlineLevel="0" collapsed="false">
      <c r="A232" s="128"/>
      <c r="B232" s="128"/>
      <c r="C232" s="128"/>
      <c r="D232" s="128"/>
      <c r="E232" s="49"/>
      <c r="F232" s="129"/>
      <c r="G232" s="4"/>
      <c r="H232" s="4"/>
      <c r="I232" s="124"/>
      <c r="J232" s="125"/>
    </row>
    <row r="233" s="7" customFormat="true" ht="12.8" hidden="false" customHeight="false" outlineLevel="0" collapsed="false">
      <c r="A233" s="128"/>
      <c r="B233" s="128"/>
      <c r="C233" s="128"/>
      <c r="D233" s="128"/>
      <c r="E233" s="49"/>
      <c r="F233" s="129"/>
      <c r="G233" s="4"/>
      <c r="H233" s="4"/>
      <c r="I233" s="124"/>
      <c r="J233" s="125"/>
    </row>
    <row r="234" s="7" customFormat="true" ht="12.8" hidden="false" customHeight="false" outlineLevel="0" collapsed="false">
      <c r="A234" s="128"/>
      <c r="B234" s="128"/>
      <c r="C234" s="128"/>
      <c r="D234" s="128"/>
      <c r="E234" s="49"/>
      <c r="F234" s="129"/>
      <c r="G234" s="4"/>
      <c r="H234" s="4"/>
      <c r="I234" s="124"/>
      <c r="J234" s="125"/>
    </row>
    <row r="235" s="7" customFormat="true" ht="12.8" hidden="false" customHeight="false" outlineLevel="0" collapsed="false">
      <c r="A235" s="128"/>
      <c r="B235" s="128"/>
      <c r="C235" s="128"/>
      <c r="D235" s="128"/>
      <c r="E235" s="49"/>
      <c r="F235" s="129"/>
      <c r="G235" s="4"/>
      <c r="H235" s="4"/>
      <c r="I235" s="124"/>
      <c r="J235" s="125"/>
    </row>
    <row r="236" s="7" customFormat="true" ht="12.8" hidden="false" customHeight="false" outlineLevel="0" collapsed="false">
      <c r="A236" s="128"/>
      <c r="B236" s="128"/>
      <c r="C236" s="128"/>
      <c r="D236" s="128"/>
      <c r="E236" s="49"/>
      <c r="F236" s="129"/>
      <c r="G236" s="4"/>
      <c r="H236" s="4"/>
      <c r="I236" s="124"/>
      <c r="J236" s="125"/>
    </row>
    <row r="237" s="7" customFormat="true" ht="12.8" hidden="false" customHeight="false" outlineLevel="0" collapsed="false">
      <c r="A237" s="128"/>
      <c r="B237" s="128"/>
      <c r="C237" s="128"/>
      <c r="D237" s="128"/>
      <c r="E237" s="49"/>
      <c r="F237" s="129"/>
      <c r="G237" s="4"/>
      <c r="H237" s="4"/>
      <c r="I237" s="124"/>
      <c r="J237" s="125"/>
    </row>
    <row r="238" s="7" customFormat="true" ht="12.8" hidden="false" customHeight="false" outlineLevel="0" collapsed="false">
      <c r="A238" s="128"/>
      <c r="B238" s="128"/>
      <c r="C238" s="128"/>
      <c r="D238" s="128"/>
      <c r="E238" s="49"/>
      <c r="F238" s="129"/>
      <c r="G238" s="4"/>
      <c r="H238" s="4"/>
      <c r="I238" s="124"/>
      <c r="J238" s="125"/>
    </row>
    <row r="239" s="7" customFormat="true" ht="12.8" hidden="false" customHeight="false" outlineLevel="0" collapsed="false">
      <c r="A239" s="128"/>
      <c r="B239" s="128"/>
      <c r="C239" s="128"/>
      <c r="D239" s="128"/>
      <c r="E239" s="49"/>
      <c r="F239" s="129"/>
      <c r="G239" s="4"/>
      <c r="H239" s="4"/>
      <c r="I239" s="124"/>
      <c r="J239" s="125"/>
    </row>
    <row r="240" s="7" customFormat="true" ht="12.8" hidden="false" customHeight="false" outlineLevel="0" collapsed="false">
      <c r="A240" s="128"/>
      <c r="B240" s="128"/>
      <c r="C240" s="128"/>
      <c r="D240" s="128"/>
      <c r="E240" s="49"/>
      <c r="F240" s="129"/>
      <c r="G240" s="4"/>
      <c r="H240" s="4"/>
      <c r="I240" s="124"/>
      <c r="J240" s="125"/>
    </row>
    <row r="241" s="7" customFormat="true" ht="12.8" hidden="false" customHeight="false" outlineLevel="0" collapsed="false">
      <c r="A241" s="128"/>
      <c r="B241" s="128"/>
      <c r="C241" s="128"/>
      <c r="D241" s="128"/>
      <c r="E241" s="49"/>
      <c r="F241" s="129"/>
      <c r="G241" s="4"/>
      <c r="H241" s="4"/>
      <c r="I241" s="124"/>
      <c r="J241" s="125"/>
    </row>
    <row r="242" s="7" customFormat="true" ht="12.8" hidden="false" customHeight="false" outlineLevel="0" collapsed="false">
      <c r="A242" s="128"/>
      <c r="B242" s="128"/>
      <c r="C242" s="128"/>
      <c r="D242" s="128"/>
      <c r="E242" s="49"/>
      <c r="F242" s="129"/>
      <c r="G242" s="4"/>
      <c r="H242" s="4"/>
      <c r="I242" s="124"/>
      <c r="J242" s="125"/>
    </row>
    <row r="243" s="7" customFormat="true" ht="12.8" hidden="false" customHeight="false" outlineLevel="0" collapsed="false">
      <c r="A243" s="128"/>
      <c r="B243" s="128"/>
      <c r="C243" s="128"/>
      <c r="D243" s="128"/>
      <c r="E243" s="49"/>
      <c r="F243" s="129"/>
      <c r="G243" s="4"/>
      <c r="H243" s="4"/>
      <c r="I243" s="124"/>
      <c r="J243" s="125"/>
    </row>
    <row r="244" s="7" customFormat="true" ht="12.8" hidden="false" customHeight="false" outlineLevel="0" collapsed="false">
      <c r="A244" s="128"/>
      <c r="B244" s="128"/>
      <c r="C244" s="128"/>
      <c r="D244" s="128"/>
      <c r="E244" s="49"/>
      <c r="F244" s="129"/>
      <c r="G244" s="4"/>
      <c r="H244" s="4"/>
      <c r="I244" s="124"/>
      <c r="J244" s="125"/>
    </row>
    <row r="245" s="7" customFormat="true" ht="12.8" hidden="false" customHeight="false" outlineLevel="0" collapsed="false">
      <c r="A245" s="128"/>
      <c r="B245" s="128"/>
      <c r="C245" s="128"/>
      <c r="D245" s="128"/>
      <c r="E245" s="49"/>
      <c r="F245" s="129"/>
      <c r="G245" s="4"/>
      <c r="H245" s="4"/>
      <c r="I245" s="124"/>
      <c r="J245" s="125"/>
    </row>
    <row r="246" s="7" customFormat="true" ht="12.8" hidden="false" customHeight="false" outlineLevel="0" collapsed="false">
      <c r="A246" s="128"/>
      <c r="B246" s="128"/>
      <c r="C246" s="128"/>
      <c r="D246" s="128"/>
      <c r="E246" s="49"/>
      <c r="F246" s="129"/>
      <c r="G246" s="4"/>
      <c r="H246" s="4"/>
      <c r="I246" s="124"/>
      <c r="J246" s="125"/>
    </row>
    <row r="247" s="7" customFormat="true" ht="12.8" hidden="false" customHeight="false" outlineLevel="0" collapsed="false">
      <c r="A247" s="128"/>
      <c r="B247" s="128"/>
      <c r="C247" s="128"/>
      <c r="D247" s="128"/>
      <c r="E247" s="49"/>
      <c r="F247" s="129"/>
      <c r="G247" s="4"/>
      <c r="H247" s="4"/>
      <c r="I247" s="124"/>
      <c r="J247" s="125"/>
    </row>
    <row r="248" s="7" customFormat="true" ht="12.8" hidden="false" customHeight="false" outlineLevel="0" collapsed="false">
      <c r="A248" s="128"/>
      <c r="B248" s="128"/>
      <c r="C248" s="128"/>
      <c r="D248" s="128"/>
      <c r="E248" s="49"/>
      <c r="F248" s="129"/>
      <c r="G248" s="4"/>
      <c r="H248" s="4"/>
      <c r="I248" s="124"/>
      <c r="J248" s="125"/>
    </row>
    <row r="249" s="7" customFormat="true" ht="12.8" hidden="false" customHeight="false" outlineLevel="0" collapsed="false">
      <c r="A249" s="128"/>
      <c r="B249" s="128"/>
      <c r="C249" s="128"/>
      <c r="D249" s="128"/>
      <c r="E249" s="49"/>
      <c r="F249" s="129"/>
      <c r="G249" s="4"/>
      <c r="H249" s="4"/>
      <c r="I249" s="124"/>
      <c r="J249" s="125"/>
    </row>
    <row r="250" s="7" customFormat="true" ht="12.8" hidden="false" customHeight="false" outlineLevel="0" collapsed="false">
      <c r="A250" s="128"/>
      <c r="B250" s="128"/>
      <c r="C250" s="128"/>
      <c r="D250" s="128"/>
      <c r="E250" s="49"/>
      <c r="F250" s="129"/>
      <c r="G250" s="4"/>
      <c r="H250" s="4"/>
      <c r="I250" s="124"/>
      <c r="J250" s="125"/>
    </row>
    <row r="251" s="7" customFormat="true" ht="12.8" hidden="false" customHeight="false" outlineLevel="0" collapsed="false">
      <c r="A251" s="128"/>
      <c r="B251" s="128"/>
      <c r="C251" s="128"/>
      <c r="D251" s="128"/>
      <c r="E251" s="49"/>
      <c r="F251" s="129"/>
      <c r="G251" s="4"/>
      <c r="H251" s="4"/>
      <c r="I251" s="124"/>
      <c r="J251" s="125"/>
    </row>
    <row r="252" s="7" customFormat="true" ht="12.8" hidden="false" customHeight="false" outlineLevel="0" collapsed="false">
      <c r="A252" s="128"/>
      <c r="B252" s="128"/>
      <c r="C252" s="128"/>
      <c r="D252" s="128"/>
      <c r="E252" s="49"/>
      <c r="F252" s="129"/>
      <c r="G252" s="4"/>
      <c r="H252" s="4"/>
      <c r="I252" s="124"/>
      <c r="J252" s="125"/>
    </row>
    <row r="253" s="7" customFormat="true" ht="12.8" hidden="false" customHeight="false" outlineLevel="0" collapsed="false">
      <c r="A253" s="128"/>
      <c r="B253" s="128"/>
      <c r="C253" s="128"/>
      <c r="D253" s="128"/>
      <c r="E253" s="49"/>
      <c r="F253" s="129"/>
      <c r="G253" s="4"/>
      <c r="H253" s="4"/>
      <c r="I253" s="124"/>
      <c r="J253" s="125"/>
    </row>
    <row r="254" s="7" customFormat="true" ht="12.8" hidden="false" customHeight="false" outlineLevel="0" collapsed="false">
      <c r="A254" s="128"/>
      <c r="B254" s="128"/>
      <c r="C254" s="128"/>
      <c r="D254" s="128"/>
      <c r="E254" s="49"/>
      <c r="F254" s="129"/>
      <c r="G254" s="4"/>
      <c r="H254" s="4"/>
      <c r="I254" s="124"/>
      <c r="J254" s="125"/>
    </row>
    <row r="255" s="7" customFormat="true" ht="12.8" hidden="false" customHeight="false" outlineLevel="0" collapsed="false">
      <c r="A255" s="128"/>
      <c r="B255" s="128"/>
      <c r="C255" s="128"/>
      <c r="D255" s="128"/>
      <c r="E255" s="49"/>
      <c r="F255" s="129"/>
      <c r="G255" s="4"/>
      <c r="H255" s="4"/>
      <c r="I255" s="124"/>
      <c r="J255" s="125"/>
    </row>
    <row r="256" s="7" customFormat="true" ht="12.8" hidden="false" customHeight="false" outlineLevel="0" collapsed="false">
      <c r="A256" s="128"/>
      <c r="B256" s="128"/>
      <c r="C256" s="128"/>
      <c r="D256" s="128"/>
      <c r="E256" s="49"/>
      <c r="F256" s="129"/>
      <c r="G256" s="4"/>
      <c r="H256" s="4"/>
      <c r="I256" s="124"/>
      <c r="J256" s="125"/>
    </row>
    <row r="257" s="7" customFormat="true" ht="12.8" hidden="false" customHeight="false" outlineLevel="0" collapsed="false">
      <c r="A257" s="128"/>
      <c r="B257" s="128"/>
      <c r="C257" s="128"/>
      <c r="D257" s="128"/>
      <c r="E257" s="49"/>
      <c r="F257" s="129"/>
      <c r="G257" s="4"/>
      <c r="H257" s="4"/>
      <c r="I257" s="124"/>
      <c r="J257" s="125"/>
    </row>
    <row r="258" s="7" customFormat="true" ht="12.8" hidden="false" customHeight="false" outlineLevel="0" collapsed="false">
      <c r="A258" s="128"/>
      <c r="B258" s="128"/>
      <c r="C258" s="128"/>
      <c r="D258" s="128"/>
      <c r="E258" s="49"/>
      <c r="F258" s="129"/>
      <c r="G258" s="4"/>
      <c r="H258" s="4"/>
      <c r="I258" s="124"/>
      <c r="J258" s="125"/>
    </row>
    <row r="259" s="7" customFormat="true" ht="12.8" hidden="false" customHeight="false" outlineLevel="0" collapsed="false">
      <c r="A259" s="128"/>
      <c r="B259" s="128"/>
      <c r="C259" s="128"/>
      <c r="D259" s="128"/>
      <c r="E259" s="49"/>
      <c r="F259" s="129"/>
      <c r="G259" s="4"/>
      <c r="H259" s="4"/>
      <c r="I259" s="124"/>
      <c r="J259" s="125"/>
    </row>
    <row r="260" s="7" customFormat="true" ht="12.8" hidden="false" customHeight="false" outlineLevel="0" collapsed="false">
      <c r="A260" s="128"/>
      <c r="B260" s="128"/>
      <c r="C260" s="128"/>
      <c r="D260" s="128"/>
      <c r="E260" s="49"/>
      <c r="F260" s="129"/>
      <c r="G260" s="4"/>
      <c r="H260" s="4"/>
      <c r="I260" s="124"/>
      <c r="J260" s="125"/>
    </row>
    <row r="261" s="7" customFormat="true" ht="12.8" hidden="false" customHeight="false" outlineLevel="0" collapsed="false">
      <c r="A261" s="128"/>
      <c r="B261" s="128"/>
      <c r="C261" s="128"/>
      <c r="D261" s="128"/>
      <c r="E261" s="49"/>
      <c r="F261" s="129"/>
      <c r="G261" s="4"/>
      <c r="H261" s="4"/>
      <c r="I261" s="124"/>
      <c r="J261" s="125"/>
    </row>
    <row r="262" s="7" customFormat="true" ht="12.8" hidden="false" customHeight="false" outlineLevel="0" collapsed="false">
      <c r="A262" s="128"/>
      <c r="B262" s="128"/>
      <c r="C262" s="128"/>
      <c r="D262" s="128"/>
      <c r="E262" s="49"/>
      <c r="F262" s="129"/>
      <c r="G262" s="4"/>
      <c r="H262" s="4"/>
      <c r="I262" s="124"/>
      <c r="J262" s="125"/>
    </row>
    <row r="263" s="7" customFormat="true" ht="12.8" hidden="false" customHeight="false" outlineLevel="0" collapsed="false">
      <c r="A263" s="128"/>
      <c r="B263" s="128"/>
      <c r="C263" s="128"/>
      <c r="D263" s="128"/>
      <c r="E263" s="49"/>
      <c r="F263" s="129"/>
      <c r="G263" s="4"/>
      <c r="H263" s="4"/>
      <c r="I263" s="124"/>
      <c r="J263" s="125"/>
    </row>
    <row r="264" s="7" customFormat="true" ht="12.8" hidden="false" customHeight="false" outlineLevel="0" collapsed="false">
      <c r="A264" s="128"/>
      <c r="B264" s="128"/>
      <c r="C264" s="128"/>
      <c r="D264" s="128"/>
      <c r="E264" s="49"/>
      <c r="F264" s="129"/>
      <c r="G264" s="4"/>
      <c r="H264" s="4"/>
      <c r="I264" s="124"/>
      <c r="J264" s="125"/>
    </row>
    <row r="265" s="7" customFormat="true" ht="12.8" hidden="false" customHeight="false" outlineLevel="0" collapsed="false">
      <c r="A265" s="128"/>
      <c r="B265" s="128"/>
      <c r="C265" s="128"/>
      <c r="D265" s="128"/>
      <c r="E265" s="49"/>
      <c r="F265" s="129"/>
      <c r="G265" s="4"/>
      <c r="H265" s="4"/>
      <c r="I265" s="124"/>
      <c r="J265" s="125"/>
    </row>
    <row r="266" s="7" customFormat="true" ht="12.8" hidden="false" customHeight="false" outlineLevel="0" collapsed="false">
      <c r="A266" s="128"/>
      <c r="B266" s="128"/>
      <c r="C266" s="128"/>
      <c r="D266" s="128"/>
      <c r="E266" s="49"/>
      <c r="F266" s="129"/>
      <c r="G266" s="4"/>
      <c r="H266" s="4"/>
      <c r="I266" s="124"/>
      <c r="J266" s="125"/>
    </row>
    <row r="267" s="7" customFormat="true" ht="12.8" hidden="false" customHeight="false" outlineLevel="0" collapsed="false">
      <c r="A267" s="128"/>
      <c r="B267" s="128"/>
      <c r="C267" s="128"/>
      <c r="D267" s="128"/>
      <c r="E267" s="49"/>
      <c r="F267" s="129"/>
      <c r="G267" s="4"/>
      <c r="H267" s="4"/>
      <c r="I267" s="124"/>
      <c r="J267" s="125"/>
    </row>
    <row r="268" s="7" customFormat="true" ht="12.8" hidden="false" customHeight="false" outlineLevel="0" collapsed="false">
      <c r="A268" s="128"/>
      <c r="B268" s="128"/>
      <c r="C268" s="128"/>
      <c r="D268" s="128"/>
      <c r="E268" s="49"/>
      <c r="F268" s="129"/>
      <c r="G268" s="4"/>
      <c r="H268" s="4"/>
      <c r="I268" s="124"/>
      <c r="J268" s="125"/>
    </row>
    <row r="269" s="7" customFormat="true" ht="12.8" hidden="false" customHeight="false" outlineLevel="0" collapsed="false">
      <c r="A269" s="128"/>
      <c r="B269" s="128"/>
      <c r="C269" s="128"/>
      <c r="D269" s="128"/>
      <c r="E269" s="49"/>
      <c r="F269" s="129"/>
      <c r="G269" s="4"/>
      <c r="H269" s="4"/>
      <c r="I269" s="124"/>
      <c r="J269" s="125"/>
    </row>
    <row r="270" s="7" customFormat="true" ht="12.8" hidden="false" customHeight="false" outlineLevel="0" collapsed="false">
      <c r="A270" s="128"/>
      <c r="B270" s="128"/>
      <c r="C270" s="128"/>
      <c r="D270" s="128"/>
      <c r="E270" s="49"/>
      <c r="F270" s="129"/>
      <c r="G270" s="4"/>
      <c r="H270" s="4"/>
      <c r="I270" s="124"/>
      <c r="J270" s="125"/>
    </row>
    <row r="271" s="7" customFormat="true" ht="12.8" hidden="false" customHeight="false" outlineLevel="0" collapsed="false">
      <c r="A271" s="128"/>
      <c r="B271" s="128"/>
      <c r="C271" s="128"/>
      <c r="D271" s="128"/>
      <c r="E271" s="49"/>
      <c r="F271" s="129"/>
      <c r="G271" s="4"/>
      <c r="H271" s="4"/>
      <c r="I271" s="124"/>
      <c r="J271" s="125"/>
    </row>
    <row r="272" s="7" customFormat="true" ht="12.8" hidden="false" customHeight="false" outlineLevel="0" collapsed="false">
      <c r="A272" s="128"/>
      <c r="B272" s="128"/>
      <c r="C272" s="128"/>
      <c r="D272" s="128"/>
      <c r="E272" s="49"/>
      <c r="F272" s="129"/>
      <c r="G272" s="4"/>
      <c r="H272" s="4"/>
      <c r="I272" s="124"/>
      <c r="J272" s="125"/>
    </row>
    <row r="273" s="7" customFormat="true" ht="12.8" hidden="false" customHeight="false" outlineLevel="0" collapsed="false">
      <c r="A273" s="128"/>
      <c r="B273" s="128"/>
      <c r="C273" s="128"/>
      <c r="D273" s="128"/>
      <c r="E273" s="49"/>
      <c r="F273" s="129"/>
      <c r="G273" s="4"/>
      <c r="H273" s="4"/>
      <c r="I273" s="124"/>
      <c r="J273" s="125"/>
    </row>
    <row r="274" s="7" customFormat="true" ht="12.8" hidden="false" customHeight="false" outlineLevel="0" collapsed="false">
      <c r="A274" s="128"/>
      <c r="B274" s="128"/>
      <c r="C274" s="128"/>
      <c r="D274" s="128"/>
      <c r="E274" s="49"/>
      <c r="F274" s="129"/>
      <c r="G274" s="4"/>
      <c r="H274" s="4"/>
      <c r="I274" s="124"/>
      <c r="J274" s="125"/>
    </row>
    <row r="275" s="7" customFormat="true" ht="12.8" hidden="false" customHeight="false" outlineLevel="0" collapsed="false">
      <c r="A275" s="128"/>
      <c r="B275" s="128"/>
      <c r="C275" s="128"/>
      <c r="D275" s="128"/>
      <c r="E275" s="49"/>
      <c r="F275" s="129"/>
      <c r="G275" s="4"/>
      <c r="H275" s="4"/>
      <c r="I275" s="124"/>
      <c r="J275" s="125"/>
    </row>
    <row r="276" s="7" customFormat="true" ht="12.8" hidden="false" customHeight="false" outlineLevel="0" collapsed="false">
      <c r="A276" s="128"/>
      <c r="B276" s="128"/>
      <c r="C276" s="128"/>
      <c r="D276" s="128"/>
      <c r="E276" s="49"/>
      <c r="F276" s="129"/>
      <c r="G276" s="4"/>
      <c r="H276" s="4"/>
      <c r="I276" s="124"/>
      <c r="J276" s="125"/>
    </row>
    <row r="277" s="7" customFormat="true" ht="12.8" hidden="false" customHeight="false" outlineLevel="0" collapsed="false">
      <c r="A277" s="128"/>
      <c r="B277" s="128"/>
      <c r="C277" s="128"/>
      <c r="D277" s="128"/>
      <c r="E277" s="49"/>
      <c r="F277" s="129"/>
      <c r="G277" s="4"/>
      <c r="H277" s="4"/>
      <c r="I277" s="124"/>
      <c r="J277" s="125"/>
    </row>
    <row r="278" s="7" customFormat="true" ht="12.8" hidden="false" customHeight="false" outlineLevel="0" collapsed="false">
      <c r="A278" s="128"/>
      <c r="B278" s="128"/>
      <c r="C278" s="128"/>
      <c r="D278" s="128"/>
      <c r="E278" s="49"/>
      <c r="F278" s="129"/>
      <c r="G278" s="4"/>
      <c r="H278" s="4"/>
      <c r="I278" s="124"/>
      <c r="J278" s="125"/>
    </row>
    <row r="279" s="7" customFormat="true" ht="12.8" hidden="false" customHeight="false" outlineLevel="0" collapsed="false">
      <c r="A279" s="128"/>
      <c r="B279" s="128"/>
      <c r="C279" s="128"/>
      <c r="D279" s="128"/>
      <c r="E279" s="49"/>
      <c r="F279" s="129"/>
      <c r="G279" s="4"/>
      <c r="H279" s="4"/>
      <c r="I279" s="124"/>
      <c r="J279" s="125"/>
    </row>
    <row r="280" s="7" customFormat="true" ht="12.8" hidden="false" customHeight="false" outlineLevel="0" collapsed="false">
      <c r="A280" s="128"/>
      <c r="B280" s="128"/>
      <c r="C280" s="128"/>
      <c r="D280" s="128"/>
      <c r="E280" s="49"/>
      <c r="F280" s="129"/>
      <c r="G280" s="4"/>
      <c r="H280" s="4"/>
      <c r="I280" s="124"/>
      <c r="J280" s="125"/>
    </row>
    <row r="281" s="7" customFormat="true" ht="12.8" hidden="false" customHeight="false" outlineLevel="0" collapsed="false">
      <c r="A281" s="128"/>
      <c r="B281" s="128"/>
      <c r="C281" s="128"/>
      <c r="D281" s="128"/>
      <c r="E281" s="49"/>
      <c r="F281" s="129"/>
      <c r="G281" s="4"/>
      <c r="H281" s="4"/>
      <c r="I281" s="124"/>
      <c r="J281" s="125"/>
    </row>
    <row r="282" s="7" customFormat="true" ht="12.8" hidden="false" customHeight="false" outlineLevel="0" collapsed="false">
      <c r="A282" s="128"/>
      <c r="B282" s="128"/>
      <c r="C282" s="128"/>
      <c r="D282" s="128"/>
      <c r="E282" s="49"/>
      <c r="F282" s="129"/>
      <c r="G282" s="4"/>
      <c r="H282" s="4"/>
      <c r="I282" s="124"/>
      <c r="J282" s="125"/>
    </row>
    <row r="283" s="7" customFormat="true" ht="12.8" hidden="false" customHeight="false" outlineLevel="0" collapsed="false">
      <c r="A283" s="128"/>
      <c r="B283" s="128"/>
      <c r="C283" s="128"/>
      <c r="D283" s="128"/>
      <c r="E283" s="49"/>
      <c r="F283" s="129"/>
      <c r="G283" s="4"/>
      <c r="H283" s="4"/>
      <c r="I283" s="124"/>
      <c r="J283" s="125"/>
    </row>
    <row r="284" s="7" customFormat="true" ht="12.8" hidden="false" customHeight="false" outlineLevel="0" collapsed="false">
      <c r="A284" s="128"/>
      <c r="B284" s="128"/>
      <c r="C284" s="128"/>
      <c r="D284" s="128"/>
      <c r="E284" s="49"/>
      <c r="F284" s="129"/>
      <c r="G284" s="4"/>
      <c r="H284" s="4"/>
      <c r="I284" s="124"/>
      <c r="J284" s="125"/>
    </row>
    <row r="285" s="7" customFormat="true" ht="12.8" hidden="false" customHeight="false" outlineLevel="0" collapsed="false">
      <c r="A285" s="128"/>
      <c r="B285" s="128"/>
      <c r="C285" s="128"/>
      <c r="D285" s="128"/>
      <c r="E285" s="49"/>
      <c r="F285" s="129"/>
      <c r="G285" s="4"/>
      <c r="H285" s="4"/>
      <c r="I285" s="124"/>
      <c r="J285" s="125"/>
    </row>
    <row r="286" s="7" customFormat="true" ht="12.8" hidden="false" customHeight="false" outlineLevel="0" collapsed="false">
      <c r="A286" s="128"/>
      <c r="B286" s="128"/>
      <c r="C286" s="128"/>
      <c r="D286" s="128"/>
      <c r="E286" s="49"/>
      <c r="F286" s="129"/>
      <c r="G286" s="4"/>
      <c r="H286" s="4"/>
      <c r="I286" s="124"/>
      <c r="J286" s="125"/>
    </row>
    <row r="287" s="7" customFormat="true" ht="12.8" hidden="false" customHeight="false" outlineLevel="0" collapsed="false">
      <c r="A287" s="128"/>
      <c r="B287" s="128"/>
      <c r="C287" s="128"/>
      <c r="D287" s="128"/>
      <c r="E287" s="49"/>
      <c r="F287" s="129"/>
      <c r="G287" s="4"/>
      <c r="H287" s="4"/>
      <c r="I287" s="124"/>
      <c r="J287" s="125"/>
    </row>
    <row r="288" s="7" customFormat="true" ht="12.8" hidden="false" customHeight="false" outlineLevel="0" collapsed="false">
      <c r="A288" s="128"/>
      <c r="B288" s="128"/>
      <c r="C288" s="128"/>
      <c r="D288" s="128"/>
      <c r="E288" s="49"/>
      <c r="F288" s="129"/>
      <c r="G288" s="4"/>
      <c r="H288" s="4"/>
      <c r="I288" s="124"/>
      <c r="J288" s="125"/>
    </row>
    <row r="289" s="7" customFormat="true" ht="12.8" hidden="false" customHeight="false" outlineLevel="0" collapsed="false">
      <c r="A289" s="128"/>
      <c r="B289" s="128"/>
      <c r="C289" s="128"/>
      <c r="D289" s="128"/>
      <c r="E289" s="49"/>
      <c r="F289" s="129"/>
      <c r="G289" s="4"/>
      <c r="H289" s="4"/>
      <c r="I289" s="124"/>
      <c r="J289" s="125"/>
    </row>
    <row r="290" s="7" customFormat="true" ht="12.8" hidden="false" customHeight="false" outlineLevel="0" collapsed="false">
      <c r="A290" s="128"/>
      <c r="B290" s="128"/>
      <c r="C290" s="128"/>
      <c r="D290" s="128"/>
      <c r="E290" s="49"/>
      <c r="F290" s="129"/>
      <c r="G290" s="4"/>
      <c r="H290" s="4"/>
      <c r="I290" s="124"/>
      <c r="J290" s="125"/>
    </row>
  </sheetData>
  <mergeCells count="52">
    <mergeCell ref="F1:J1"/>
    <mergeCell ref="A2:J2"/>
    <mergeCell ref="F3:J3"/>
    <mergeCell ref="F4:J4"/>
    <mergeCell ref="C9:E9"/>
    <mergeCell ref="C11:E11"/>
    <mergeCell ref="C12:E12"/>
    <mergeCell ref="C13:E13"/>
    <mergeCell ref="C30:E30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51:E51"/>
    <mergeCell ref="C52:E52"/>
    <mergeCell ref="C56:E56"/>
    <mergeCell ref="C58:E58"/>
    <mergeCell ref="C59:E59"/>
    <mergeCell ref="C61:E61"/>
    <mergeCell ref="C62:E62"/>
    <mergeCell ref="C63:E63"/>
    <mergeCell ref="C64:E64"/>
    <mergeCell ref="C68:E68"/>
    <mergeCell ref="C70:E70"/>
    <mergeCell ref="C71:E71"/>
    <mergeCell ref="C72:E72"/>
    <mergeCell ref="C73:E73"/>
    <mergeCell ref="C74:E74"/>
    <mergeCell ref="C75:E75"/>
    <mergeCell ref="C76:E76"/>
    <mergeCell ref="C82:E82"/>
    <mergeCell ref="A84:E84"/>
    <mergeCell ref="C85:E85"/>
    <mergeCell ref="C86:E86"/>
    <mergeCell ref="C87:E87"/>
    <mergeCell ref="A88:E88"/>
    <mergeCell ref="A89:C89"/>
    <mergeCell ref="D89:E89"/>
    <mergeCell ref="D90:E90"/>
  </mergeCells>
  <printOptions headings="false" gridLines="false" gridLinesSet="true" horizontalCentered="true" verticalCentered="false"/>
  <pageMargins left="0" right="0" top="0.196527777777778" bottom="0.630555555555556" header="0.511811023622047" footer="0.433333333333333"/>
  <pageSetup paperSize="9" scale="7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&amp;C&amp;"Times New Roman,Normal"&amp;12Page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520</TotalTime>
  <Application>LibreOffice/7.2.7.2.M7$Windows_X86_64 LibreOffice_project/eae1a20eee24d7fbeb19ff1fe91a658206f3f25b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2021-12-20T08:49:58Z</dcterms:created>
  <dc:creator>Utilisateur</dc:creator>
  <dc:description/>
  <dc:language>fr-FR</dc:language>
  <cp:lastModifiedBy/>
  <cp:lastPrinted>2025-09-26T08:45:23Z</cp:lastPrinted>
  <dcterms:modified xsi:type="dcterms:W3CDTF">2025-10-17T11:59:31Z</dcterms:modified>
  <cp:revision>72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